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780" activeTab="2"/>
  </bookViews>
  <sheets>
    <sheet name="Labor" sheetId="1" r:id="rId1"/>
    <sheet name="Equipment and Materials" sheetId="2" r:id="rId2"/>
    <sheet name="Summary" sheetId="3" r:id="rId3"/>
  </sheets>
  <definedNames>
    <definedName name="_xlnm.Print_Area" localSheetId="1">'Equipment and Materials'!$A$2:$I$53</definedName>
    <definedName name="_xlnm.Print_Area" localSheetId="0">'Labor'!$A$2:$H$56</definedName>
    <definedName name="_xlnm.Print_Area" localSheetId="2">'Summary'!$A$2:$K$52</definedName>
  </definedNames>
  <calcPr fullCalcOnLoad="1"/>
</workbook>
</file>

<file path=xl/sharedStrings.xml><?xml version="1.0" encoding="utf-8"?>
<sst xmlns="http://schemas.openxmlformats.org/spreadsheetml/2006/main" count="188" uniqueCount="132">
  <si>
    <t>Missouri Department of Transportation</t>
  </si>
  <si>
    <t>Daily Force Account Record</t>
  </si>
  <si>
    <t>Labor Account</t>
  </si>
  <si>
    <t>Name</t>
  </si>
  <si>
    <t>Classification</t>
  </si>
  <si>
    <t>Number of</t>
  </si>
  <si>
    <t>Hours</t>
  </si>
  <si>
    <t xml:space="preserve">Rate per </t>
  </si>
  <si>
    <t>Hour</t>
  </si>
  <si>
    <t xml:space="preserve">Fr. Ben. </t>
  </si>
  <si>
    <t>per Hour</t>
  </si>
  <si>
    <t>Wage</t>
  </si>
  <si>
    <t>Amount</t>
  </si>
  <si>
    <t>Fr. Ben.</t>
  </si>
  <si>
    <t>Date</t>
  </si>
  <si>
    <t>Report #</t>
  </si>
  <si>
    <t>C.O. #</t>
  </si>
  <si>
    <t>(Contractor)</t>
  </si>
  <si>
    <t>(Missouri Dept. of Transportation)</t>
  </si>
  <si>
    <t>Total to Date</t>
  </si>
  <si>
    <t>Total Previous</t>
  </si>
  <si>
    <t>Total This Report</t>
  </si>
  <si>
    <t>Base</t>
  </si>
  <si>
    <t>O.T.</t>
  </si>
  <si>
    <t>Yes</t>
  </si>
  <si>
    <t>No</t>
  </si>
  <si>
    <t>Equipment Summary</t>
  </si>
  <si>
    <t>Hourly Rate</t>
  </si>
  <si>
    <t>Fringe Benefits Per Hour</t>
  </si>
  <si>
    <t>General Laborer</t>
  </si>
  <si>
    <t>Skilled Laborer</t>
  </si>
  <si>
    <t>Carpenter</t>
  </si>
  <si>
    <t>Cement Mason</t>
  </si>
  <si>
    <t>Electrician</t>
  </si>
  <si>
    <t>Truck Driver</t>
  </si>
  <si>
    <t>Operator</t>
  </si>
  <si>
    <t>Equipment Account</t>
  </si>
  <si>
    <t>Year</t>
  </si>
  <si>
    <t># of</t>
  </si>
  <si>
    <t>Rental</t>
  </si>
  <si>
    <t>Y or N</t>
  </si>
  <si>
    <t>Hourly</t>
  </si>
  <si>
    <t>Rate</t>
  </si>
  <si>
    <t>Type,Size, &amp; Model No.</t>
  </si>
  <si>
    <t>of Equipment</t>
  </si>
  <si>
    <t>Total Equipment Account to Date</t>
  </si>
  <si>
    <t>Materials Account</t>
  </si>
  <si>
    <t>Kind of Material</t>
  </si>
  <si>
    <t>Invoice #</t>
  </si>
  <si>
    <t>Furnished By</t>
  </si>
  <si>
    <t>Unit Cost</t>
  </si>
  <si>
    <t>Units Used</t>
  </si>
  <si>
    <t>Total Materials This Report</t>
  </si>
  <si>
    <t>Previous Materials Account</t>
  </si>
  <si>
    <t>Total Materials Account to Date</t>
  </si>
  <si>
    <t>For Contractor</t>
  </si>
  <si>
    <t>For MoDOT</t>
  </si>
  <si>
    <t>Force Account Record</t>
  </si>
  <si>
    <t>Summary of Costs</t>
  </si>
  <si>
    <t>Labor Account:</t>
  </si>
  <si>
    <t>Total</t>
  </si>
  <si>
    <t>Fringe Benefits</t>
  </si>
  <si>
    <t>Wages</t>
  </si>
  <si>
    <t>Plus 20% of Labor Account</t>
  </si>
  <si>
    <t>Insurance &amp; Social Security Tax Account</t>
  </si>
  <si>
    <t>Percentage:</t>
  </si>
  <si>
    <t>Plus 20% of Ins. &amp; S.S. Tax Account</t>
  </si>
  <si>
    <t>Plus 20% of Materials Account</t>
  </si>
  <si>
    <t>Sales Tax</t>
  </si>
  <si>
    <t>Total Contractor Owned Equipment This Report</t>
  </si>
  <si>
    <t>Owned Equip.</t>
  </si>
  <si>
    <t>Rental Equip.</t>
  </si>
  <si>
    <t>Total Rental Equipment This Report</t>
  </si>
  <si>
    <t>Previous Contractor Owend Equipment Total</t>
  </si>
  <si>
    <t>Total Contractor Owned Equipment to Date</t>
  </si>
  <si>
    <t>Previous Rental Equipment Total</t>
  </si>
  <si>
    <t>Total Rental Equipment to Date</t>
  </si>
  <si>
    <t>for Cont.</t>
  </si>
  <si>
    <t xml:space="preserve">for </t>
  </si>
  <si>
    <t xml:space="preserve">Size or </t>
  </si>
  <si>
    <t>Plus 20% of Contractor Owned Equipment</t>
  </si>
  <si>
    <t xml:space="preserve">Plus 5% of Rental Equipment </t>
  </si>
  <si>
    <t>Equipment Rental Account</t>
  </si>
  <si>
    <t>Contractor Owned</t>
  </si>
  <si>
    <t xml:space="preserve">Report No:  </t>
  </si>
  <si>
    <t xml:space="preserve">Change Order No:  </t>
  </si>
  <si>
    <t xml:space="preserve">Date:  </t>
  </si>
  <si>
    <t xml:space="preserve">Route:  </t>
  </si>
  <si>
    <t xml:space="preserve">County:  </t>
  </si>
  <si>
    <t xml:space="preserve">Contract ID:  </t>
  </si>
  <si>
    <t xml:space="preserve">Description and   </t>
  </si>
  <si>
    <t xml:space="preserve">location of work:  </t>
  </si>
  <si>
    <t>Rental?</t>
  </si>
  <si>
    <t xml:space="preserve">Descrip. and    </t>
  </si>
  <si>
    <t xml:space="preserve">loc. of work:  </t>
  </si>
  <si>
    <t xml:space="preserve">Desp. and    </t>
  </si>
  <si>
    <t>Overhead on Approved Subcontract Work (5% of work cost)</t>
  </si>
  <si>
    <t>GRAND TOTAL</t>
  </si>
  <si>
    <t>Approved By:</t>
  </si>
  <si>
    <t>, Resident Engineer</t>
  </si>
  <si>
    <t>(Title)</t>
  </si>
  <si>
    <t>For:</t>
  </si>
  <si>
    <t>Attach single copies of the following to the District office copy:</t>
  </si>
  <si>
    <t>1)</t>
  </si>
  <si>
    <t>Receipted invoices covering all materials used</t>
  </si>
  <si>
    <t>2)</t>
  </si>
  <si>
    <t>All Daily Force Account Records</t>
  </si>
  <si>
    <t>3)</t>
  </si>
  <si>
    <t>Written agreements on Equipment Rental Rates</t>
  </si>
  <si>
    <t>4)</t>
  </si>
  <si>
    <t>Copy of the payrolls showing employees who did the force account work</t>
  </si>
  <si>
    <t>Note:  Hourly Rates and Fringe Benefits must be entered in the above table.</t>
  </si>
  <si>
    <t>Painter</t>
  </si>
  <si>
    <t xml:space="preserve">          Classifications listed above can be changed to match the needs of various projects.</t>
  </si>
  <si>
    <t xml:space="preserve">          Classifications must be typed EXACTLY the same in both column B and column J.</t>
  </si>
  <si>
    <t xml:space="preserve">          the Rental Equipment, and the Materials Account must</t>
  </si>
  <si>
    <t xml:space="preserve">          in these cells for the new totals to be correct.</t>
  </si>
  <si>
    <t xml:space="preserve">          be taken from the previous report and entered manually</t>
  </si>
  <si>
    <t xml:space="preserve">          for the new totals to be correct.</t>
  </si>
  <si>
    <t xml:space="preserve">          must be taken from the previous report and entered manually in these cells</t>
  </si>
  <si>
    <t>***Any item in blue must be entered manually by the user</t>
  </si>
  <si>
    <t xml:space="preserve">          should be entered manually in this cell.</t>
  </si>
  <si>
    <t>Note:  The total Sales Tax from all Material Invoices</t>
  </si>
  <si>
    <t>Start</t>
  </si>
  <si>
    <t>with</t>
  </si>
  <si>
    <t xml:space="preserve">this </t>
  </si>
  <si>
    <t>table</t>
  </si>
  <si>
    <t>Note:  The total-to-date for both the Wage Amount and the Fringe Benefit Amount</t>
  </si>
  <si>
    <t>Note:  The total-to-date for the Contractor Owned Equipment,</t>
  </si>
  <si>
    <t>Note:  5% of the total work cost of all approved</t>
  </si>
  <si>
    <t xml:space="preserve">         subcontract work should be entered in this cell.</t>
  </si>
  <si>
    <t>X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</si>
</sst>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m/d"/>
    <numFmt numFmtId="167" formatCode="mm/dd/yy"/>
    <numFmt numFmtId="168" formatCode="0;\-0;;@"/>
    <numFmt numFmtId="169" formatCode="&quot;$&quot;0;\-0;;@"/>
    <numFmt numFmtId="170" formatCode="&quot;$&quot;0.00;\-0;;@"/>
    <numFmt numFmtId="171" formatCode="mm/dd/yy;\-0;;@"/>
    <numFmt numFmtId="172" formatCode="m/dd/yy;\-0;;@"/>
    <numFmt numFmtId="173" formatCode="m/d/yy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4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/>
      <protection locked="0"/>
    </xf>
    <xf numFmtId="164" fontId="5" fillId="0" borderId="5" xfId="0" applyNumberFormat="1" applyFon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righ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164" fontId="0" fillId="0" borderId="14" xfId="0" applyNumberFormat="1" applyBorder="1" applyAlignment="1" applyProtection="1">
      <alignment horizontal="center"/>
      <protection hidden="1"/>
    </xf>
    <xf numFmtId="164" fontId="0" fillId="0" borderId="14" xfId="0" applyNumberFormat="1" applyBorder="1" applyAlignment="1" applyProtection="1">
      <alignment horizontal="right"/>
      <protection hidden="1"/>
    </xf>
    <xf numFmtId="164" fontId="0" fillId="0" borderId="5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hidden="1" locked="0"/>
    </xf>
    <xf numFmtId="0" fontId="3" fillId="0" borderId="0" xfId="0" applyFont="1" applyBorder="1" applyAlignment="1">
      <alignment/>
    </xf>
    <xf numFmtId="164" fontId="0" fillId="0" borderId="15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8" fontId="0" fillId="0" borderId="1" xfId="0" applyNumberFormat="1" applyBorder="1" applyAlignment="1" applyProtection="1">
      <alignment horizontal="center"/>
      <protection hidden="1"/>
    </xf>
    <xf numFmtId="170" fontId="0" fillId="0" borderId="5" xfId="0" applyNumberFormat="1" applyBorder="1" applyAlignment="1" applyProtection="1" quotePrefix="1">
      <alignment horizontal="center"/>
      <protection hidden="1"/>
    </xf>
    <xf numFmtId="170" fontId="0" fillId="0" borderId="5" xfId="0" applyNumberFormat="1" applyBorder="1" applyAlignment="1" applyProtection="1">
      <alignment horizontal="center"/>
      <protection hidden="1"/>
    </xf>
    <xf numFmtId="170" fontId="0" fillId="0" borderId="3" xfId="0" applyNumberFormat="1" applyBorder="1" applyAlignment="1" applyProtection="1">
      <alignment horizontal="center"/>
      <protection hidden="1"/>
    </xf>
    <xf numFmtId="172" fontId="0" fillId="0" borderId="1" xfId="0" applyNumberFormat="1" applyBorder="1" applyAlignment="1" applyProtection="1">
      <alignment horizontal="center"/>
      <protection hidden="1"/>
    </xf>
    <xf numFmtId="173" fontId="0" fillId="0" borderId="1" xfId="0" applyNumberFormat="1" applyBorder="1" applyAlignment="1" applyProtection="1">
      <alignment horizontal="center"/>
      <protection locked="0"/>
    </xf>
    <xf numFmtId="168" fontId="0" fillId="0" borderId="14" xfId="0" applyNumberFormat="1" applyBorder="1" applyAlignment="1" applyProtection="1">
      <alignment horizontal="center"/>
      <protection hidden="1"/>
    </xf>
    <xf numFmtId="168" fontId="0" fillId="0" borderId="1" xfId="0" applyNumberFormat="1" applyBorder="1" applyAlignment="1" applyProtection="1">
      <alignment/>
      <protection hidden="1"/>
    </xf>
    <xf numFmtId="168" fontId="0" fillId="0" borderId="14" xfId="0" applyNumberFormat="1" applyBorder="1" applyAlignment="1" applyProtection="1">
      <alignment/>
      <protection hidden="1"/>
    </xf>
    <xf numFmtId="168" fontId="0" fillId="0" borderId="1" xfId="0" applyNumberFormat="1" applyBorder="1" applyAlignment="1" applyProtection="1">
      <alignment horizontal="left"/>
      <protection hidden="1"/>
    </xf>
    <xf numFmtId="168" fontId="0" fillId="0" borderId="14" xfId="0" applyNumberFormat="1" applyBorder="1" applyAlignment="1" applyProtection="1">
      <alignment horizontal="left"/>
      <protection hidden="1"/>
    </xf>
    <xf numFmtId="170" fontId="0" fillId="0" borderId="15" xfId="0" applyNumberFormat="1" applyBorder="1" applyAlignment="1" applyProtection="1">
      <alignment horizontal="center"/>
      <protection hidden="1"/>
    </xf>
    <xf numFmtId="170" fontId="0" fillId="0" borderId="11" xfId="0" applyNumberFormat="1" applyBorder="1" applyAlignment="1" applyProtection="1">
      <alignment horizontal="center"/>
      <protection hidden="1"/>
    </xf>
    <xf numFmtId="170" fontId="1" fillId="0" borderId="15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0" fontId="1" fillId="0" borderId="5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0" fontId="1" fillId="0" borderId="15" xfId="0" applyNumberFormat="1" applyFont="1" applyBorder="1" applyAlignment="1" applyProtection="1">
      <alignment horizontal="center"/>
      <protection hidden="1"/>
    </xf>
    <xf numFmtId="170" fontId="1" fillId="0" borderId="14" xfId="0" applyNumberFormat="1" applyFont="1" applyBorder="1" applyAlignment="1" applyProtection="1">
      <alignment horizontal="center"/>
      <protection hidden="1"/>
    </xf>
    <xf numFmtId="170" fontId="1" fillId="0" borderId="11" xfId="0" applyNumberFormat="1" applyFont="1" applyBorder="1" applyAlignment="1" applyProtection="1">
      <alignment horizontal="center"/>
      <protection hidden="1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Border="1" applyAlignment="1">
      <alignment horizontal="center"/>
    </xf>
    <xf numFmtId="170" fontId="0" fillId="0" borderId="4" xfId="0" applyNumberFormat="1" applyBorder="1" applyAlignment="1" applyProtection="1">
      <alignment horizontal="center"/>
      <protection hidden="1"/>
    </xf>
    <xf numFmtId="170" fontId="0" fillId="0" borderId="1" xfId="0" applyNumberFormat="1" applyBorder="1" applyAlignment="1" applyProtection="1">
      <alignment horizontal="center"/>
      <protection hidden="1"/>
    </xf>
    <xf numFmtId="170" fontId="0" fillId="0" borderId="14" xfId="0" applyNumberFormat="1" applyBorder="1" applyAlignment="1" applyProtection="1">
      <alignment horizontal="center"/>
      <protection hidden="1"/>
    </xf>
    <xf numFmtId="164" fontId="0" fillId="0" borderId="14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7" fontId="0" fillId="0" borderId="14" xfId="17" applyNumberFormat="1" applyBorder="1" applyAlignment="1" applyProtection="1">
      <alignment horizontal="center"/>
      <protection locked="0"/>
    </xf>
    <xf numFmtId="170" fontId="0" fillId="0" borderId="14" xfId="0" applyNumberFormat="1" applyFont="1" applyBorder="1" applyAlignment="1" applyProtection="1">
      <alignment horizontal="center"/>
      <protection hidden="1"/>
    </xf>
    <xf numFmtId="164" fontId="0" fillId="0" borderId="4" xfId="0" applyNumberFormat="1" applyBorder="1" applyAlignment="1">
      <alignment horizontal="center"/>
    </xf>
    <xf numFmtId="170" fontId="0" fillId="0" borderId="16" xfId="0" applyNumberForma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43</xdr:row>
      <xdr:rowOff>9525</xdr:rowOff>
    </xdr:from>
    <xdr:to>
      <xdr:col>8</xdr:col>
      <xdr:colOff>200025</xdr:colOff>
      <xdr:row>46</xdr:row>
      <xdr:rowOff>85725</xdr:rowOff>
    </xdr:to>
    <xdr:sp>
      <xdr:nvSpPr>
        <xdr:cNvPr id="1" name="Line 2"/>
        <xdr:cNvSpPr>
          <a:spLocks/>
        </xdr:cNvSpPr>
      </xdr:nvSpPr>
      <xdr:spPr>
        <a:xfrm>
          <a:off x="6019800" y="7010400"/>
          <a:ext cx="0" cy="561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95250</xdr:rowOff>
    </xdr:from>
    <xdr:to>
      <xdr:col>8</xdr:col>
      <xdr:colOff>200025</xdr:colOff>
      <xdr:row>46</xdr:row>
      <xdr:rowOff>95250</xdr:rowOff>
    </xdr:to>
    <xdr:sp>
      <xdr:nvSpPr>
        <xdr:cNvPr id="2" name="Line 7"/>
        <xdr:cNvSpPr>
          <a:spLocks/>
        </xdr:cNvSpPr>
      </xdr:nvSpPr>
      <xdr:spPr>
        <a:xfrm flipH="1">
          <a:off x="5867400" y="7581900"/>
          <a:ext cx="152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4</xdr:row>
      <xdr:rowOff>9525</xdr:rowOff>
    </xdr:from>
    <xdr:to>
      <xdr:col>8</xdr:col>
      <xdr:colOff>304800</xdr:colOff>
      <xdr:row>6</xdr:row>
      <xdr:rowOff>152400</xdr:rowOff>
    </xdr:to>
    <xdr:sp>
      <xdr:nvSpPr>
        <xdr:cNvPr id="3" name="Line 10"/>
        <xdr:cNvSpPr>
          <a:spLocks/>
        </xdr:cNvSpPr>
      </xdr:nvSpPr>
      <xdr:spPr>
        <a:xfrm>
          <a:off x="6124575" y="695325"/>
          <a:ext cx="0" cy="466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7</xdr:row>
      <xdr:rowOff>0</xdr:rowOff>
    </xdr:from>
    <xdr:to>
      <xdr:col>8</xdr:col>
      <xdr:colOff>504825</xdr:colOff>
      <xdr:row>7</xdr:row>
      <xdr:rowOff>0</xdr:rowOff>
    </xdr:to>
    <xdr:sp>
      <xdr:nvSpPr>
        <xdr:cNvPr id="4" name="Line 12"/>
        <xdr:cNvSpPr>
          <a:spLocks/>
        </xdr:cNvSpPr>
      </xdr:nvSpPr>
      <xdr:spPr>
        <a:xfrm>
          <a:off x="6124575" y="1171575"/>
          <a:ext cx="2000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26</xdr:row>
      <xdr:rowOff>76200</xdr:rowOff>
    </xdr:from>
    <xdr:to>
      <xdr:col>9</xdr:col>
      <xdr:colOff>209550</xdr:colOff>
      <xdr:row>33</xdr:row>
      <xdr:rowOff>0</xdr:rowOff>
    </xdr:to>
    <xdr:sp>
      <xdr:nvSpPr>
        <xdr:cNvPr id="1" name="Line 12"/>
        <xdr:cNvSpPr>
          <a:spLocks/>
        </xdr:cNvSpPr>
      </xdr:nvSpPr>
      <xdr:spPr>
        <a:xfrm flipV="1">
          <a:off x="6248400" y="4324350"/>
          <a:ext cx="0" cy="1057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29</xdr:row>
      <xdr:rowOff>85725</xdr:rowOff>
    </xdr:from>
    <xdr:to>
      <xdr:col>9</xdr:col>
      <xdr:colOff>209550</xdr:colOff>
      <xdr:row>29</xdr:row>
      <xdr:rowOff>85725</xdr:rowOff>
    </xdr:to>
    <xdr:sp>
      <xdr:nvSpPr>
        <xdr:cNvPr id="2" name="Line 13"/>
        <xdr:cNvSpPr>
          <a:spLocks/>
        </xdr:cNvSpPr>
      </xdr:nvSpPr>
      <xdr:spPr>
        <a:xfrm flipH="1">
          <a:off x="6086475" y="4819650"/>
          <a:ext cx="161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76200</xdr:rowOff>
    </xdr:from>
    <xdr:to>
      <xdr:col>9</xdr:col>
      <xdr:colOff>209550</xdr:colOff>
      <xdr:row>26</xdr:row>
      <xdr:rowOff>76200</xdr:rowOff>
    </xdr:to>
    <xdr:sp>
      <xdr:nvSpPr>
        <xdr:cNvPr id="3" name="Line 16"/>
        <xdr:cNvSpPr>
          <a:spLocks/>
        </xdr:cNvSpPr>
      </xdr:nvSpPr>
      <xdr:spPr>
        <a:xfrm flipH="1">
          <a:off x="6086475" y="4324350"/>
          <a:ext cx="161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34</xdr:row>
      <xdr:rowOff>9525</xdr:rowOff>
    </xdr:from>
    <xdr:to>
      <xdr:col>9</xdr:col>
      <xdr:colOff>200025</xdr:colOff>
      <xdr:row>44</xdr:row>
      <xdr:rowOff>95250</xdr:rowOff>
    </xdr:to>
    <xdr:sp>
      <xdr:nvSpPr>
        <xdr:cNvPr id="4" name="Line 21"/>
        <xdr:cNvSpPr>
          <a:spLocks/>
        </xdr:cNvSpPr>
      </xdr:nvSpPr>
      <xdr:spPr>
        <a:xfrm>
          <a:off x="6238875" y="5553075"/>
          <a:ext cx="0" cy="1704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44</xdr:row>
      <xdr:rowOff>95250</xdr:rowOff>
    </xdr:from>
    <xdr:to>
      <xdr:col>9</xdr:col>
      <xdr:colOff>200025</xdr:colOff>
      <xdr:row>44</xdr:row>
      <xdr:rowOff>95250</xdr:rowOff>
    </xdr:to>
    <xdr:sp>
      <xdr:nvSpPr>
        <xdr:cNvPr id="5" name="Line 22"/>
        <xdr:cNvSpPr>
          <a:spLocks/>
        </xdr:cNvSpPr>
      </xdr:nvSpPr>
      <xdr:spPr>
        <a:xfrm flipH="1">
          <a:off x="6086475" y="7258050"/>
          <a:ext cx="152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19</xdr:row>
      <xdr:rowOff>0</xdr:rowOff>
    </xdr:from>
    <xdr:to>
      <xdr:col>11</xdr:col>
      <xdr:colOff>228600</xdr:colOff>
      <xdr:row>21</xdr:row>
      <xdr:rowOff>85725</xdr:rowOff>
    </xdr:to>
    <xdr:sp>
      <xdr:nvSpPr>
        <xdr:cNvPr id="1" name="Line 1"/>
        <xdr:cNvSpPr>
          <a:spLocks/>
        </xdr:cNvSpPr>
      </xdr:nvSpPr>
      <xdr:spPr>
        <a:xfrm>
          <a:off x="6200775" y="3114675"/>
          <a:ext cx="0" cy="409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21</xdr:row>
      <xdr:rowOff>85725</xdr:rowOff>
    </xdr:from>
    <xdr:to>
      <xdr:col>11</xdr:col>
      <xdr:colOff>228600</xdr:colOff>
      <xdr:row>21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6038850" y="3524250"/>
          <a:ext cx="161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76200</xdr:rowOff>
    </xdr:from>
    <xdr:to>
      <xdr:col>11</xdr:col>
      <xdr:colOff>266700</xdr:colOff>
      <xdr:row>29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238875" y="4486275"/>
          <a:ext cx="0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29</xdr:row>
      <xdr:rowOff>104775</xdr:rowOff>
    </xdr:from>
    <xdr:to>
      <xdr:col>11</xdr:col>
      <xdr:colOff>266700</xdr:colOff>
      <xdr:row>29</xdr:row>
      <xdr:rowOff>104775</xdr:rowOff>
    </xdr:to>
    <xdr:sp>
      <xdr:nvSpPr>
        <xdr:cNvPr id="4" name="Line 5"/>
        <xdr:cNvSpPr>
          <a:spLocks/>
        </xdr:cNvSpPr>
      </xdr:nvSpPr>
      <xdr:spPr>
        <a:xfrm flipH="1">
          <a:off x="6067425" y="4838700"/>
          <a:ext cx="1714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9"/>
  <sheetViews>
    <sheetView workbookViewId="0" topLeftCell="A1">
      <selection activeCell="D9" sqref="D9"/>
    </sheetView>
  </sheetViews>
  <sheetFormatPr defaultColWidth="9.140625" defaultRowHeight="12.75"/>
  <cols>
    <col min="1" max="2" width="15.7109375" style="0" customWidth="1"/>
    <col min="4" max="4" width="5.8515625" style="0" customWidth="1"/>
    <col min="7" max="8" width="11.28125" style="0" customWidth="1"/>
    <col min="10" max="10" width="19.421875" style="0" customWidth="1"/>
    <col min="11" max="11" width="18.7109375" style="0" customWidth="1"/>
    <col min="12" max="12" width="22.8515625" style="0" customWidth="1"/>
  </cols>
  <sheetData>
    <row r="1" spans="1:9" ht="12.75">
      <c r="A1" s="80" t="s">
        <v>120</v>
      </c>
      <c r="I1" s="99" t="s">
        <v>123</v>
      </c>
    </row>
    <row r="2" spans="1:9" ht="12.75">
      <c r="A2" s="47" t="s">
        <v>86</v>
      </c>
      <c r="B2" s="90"/>
      <c r="F2" s="110" t="s">
        <v>85</v>
      </c>
      <c r="G2" s="110"/>
      <c r="H2" s="54"/>
      <c r="I2" s="99" t="s">
        <v>124</v>
      </c>
    </row>
    <row r="3" spans="6:9" ht="12.75">
      <c r="F3" s="110" t="s">
        <v>84</v>
      </c>
      <c r="G3" s="110"/>
      <c r="H3" s="55"/>
      <c r="I3" s="99" t="s">
        <v>125</v>
      </c>
    </row>
    <row r="4" spans="1:12" ht="15.75">
      <c r="A4" s="3" t="s">
        <v>0</v>
      </c>
      <c r="B4" s="3"/>
      <c r="C4" s="3"/>
      <c r="D4" s="3"/>
      <c r="E4" s="3"/>
      <c r="F4" s="3"/>
      <c r="G4" s="3"/>
      <c r="H4" s="82"/>
      <c r="I4" s="101" t="s">
        <v>126</v>
      </c>
      <c r="J4" s="46" t="s">
        <v>4</v>
      </c>
      <c r="K4" s="46" t="s">
        <v>27</v>
      </c>
      <c r="L4" s="46" t="s">
        <v>28</v>
      </c>
    </row>
    <row r="5" spans="1:12" ht="12.75">
      <c r="A5" s="2" t="s">
        <v>1</v>
      </c>
      <c r="B5" s="2"/>
      <c r="C5" s="2"/>
      <c r="D5" s="2"/>
      <c r="E5" s="2"/>
      <c r="F5" s="2"/>
      <c r="G5" s="2"/>
      <c r="H5" s="2"/>
      <c r="I5" s="81"/>
      <c r="J5" s="60" t="s">
        <v>29</v>
      </c>
      <c r="K5" s="61"/>
      <c r="L5" s="61"/>
    </row>
    <row r="6" spans="1:12" ht="12.75">
      <c r="A6" s="2" t="s">
        <v>2</v>
      </c>
      <c r="B6" s="2"/>
      <c r="C6" s="2"/>
      <c r="D6" s="2"/>
      <c r="E6" s="2"/>
      <c r="F6" s="2"/>
      <c r="G6" s="2"/>
      <c r="H6" s="2"/>
      <c r="I6" s="81"/>
      <c r="J6" s="60" t="s">
        <v>30</v>
      </c>
      <c r="K6" s="61"/>
      <c r="L6" s="61"/>
    </row>
    <row r="7" spans="1:12" ht="12.75">
      <c r="A7" s="44" t="s">
        <v>87</v>
      </c>
      <c r="B7" s="56"/>
      <c r="C7" s="6"/>
      <c r="D7" s="6"/>
      <c r="E7" s="6"/>
      <c r="G7" s="21"/>
      <c r="H7" s="6"/>
      <c r="I7" s="102"/>
      <c r="J7" s="60" t="s">
        <v>34</v>
      </c>
      <c r="K7" s="61"/>
      <c r="L7" s="61"/>
    </row>
    <row r="8" spans="1:12" ht="12.75">
      <c r="A8" s="44" t="s">
        <v>88</v>
      </c>
      <c r="B8" s="56"/>
      <c r="C8" s="6"/>
      <c r="D8" s="6"/>
      <c r="E8" s="6"/>
      <c r="G8" s="21"/>
      <c r="H8" s="6"/>
      <c r="I8" s="102"/>
      <c r="J8" s="60" t="s">
        <v>35</v>
      </c>
      <c r="K8" s="61"/>
      <c r="L8" s="61"/>
    </row>
    <row r="9" spans="1:12" ht="12.75">
      <c r="A9" s="45" t="s">
        <v>89</v>
      </c>
      <c r="B9" s="55"/>
      <c r="C9" s="4"/>
      <c r="D9" s="4"/>
      <c r="E9" s="6"/>
      <c r="G9" s="21"/>
      <c r="H9" s="4"/>
      <c r="I9" s="19"/>
      <c r="J9" s="60" t="s">
        <v>31</v>
      </c>
      <c r="K9" s="61"/>
      <c r="L9" s="61"/>
    </row>
    <row r="10" spans="1:12" ht="12.75">
      <c r="A10" s="45" t="s">
        <v>90</v>
      </c>
      <c r="B10" s="42"/>
      <c r="C10" s="13"/>
      <c r="D10" s="13"/>
      <c r="E10" s="13"/>
      <c r="F10" s="13"/>
      <c r="G10" s="13"/>
      <c r="H10" s="13"/>
      <c r="I10" s="19"/>
      <c r="J10" s="60" t="s">
        <v>32</v>
      </c>
      <c r="K10" s="61"/>
      <c r="L10" s="61"/>
    </row>
    <row r="11" spans="1:12" ht="12.75">
      <c r="A11" s="45" t="s">
        <v>91</v>
      </c>
      <c r="B11" s="57"/>
      <c r="C11" s="57"/>
      <c r="D11" s="57"/>
      <c r="E11" s="57"/>
      <c r="F11" s="57"/>
      <c r="G11" s="57"/>
      <c r="H11" s="57"/>
      <c r="I11" s="19"/>
      <c r="J11" s="60" t="s">
        <v>33</v>
      </c>
      <c r="K11" s="61"/>
      <c r="L11" s="61"/>
    </row>
    <row r="12" spans="1:12" ht="12.75">
      <c r="A12" s="4"/>
      <c r="B12" s="58"/>
      <c r="C12" s="58"/>
      <c r="D12" s="58"/>
      <c r="E12" s="58"/>
      <c r="F12" s="58"/>
      <c r="G12" s="58"/>
      <c r="H12" s="58"/>
      <c r="I12" s="18"/>
      <c r="J12" s="60" t="s">
        <v>112</v>
      </c>
      <c r="K12" s="61"/>
      <c r="L12" s="61"/>
    </row>
    <row r="13" spans="9:12" ht="12.75">
      <c r="I13" s="6"/>
      <c r="J13" s="16"/>
      <c r="K13" s="17"/>
      <c r="L13" s="17"/>
    </row>
    <row r="14" spans="1:12" ht="12.75">
      <c r="A14" s="113" t="s">
        <v>3</v>
      </c>
      <c r="B14" s="115" t="s">
        <v>4</v>
      </c>
      <c r="C14" s="22" t="s">
        <v>5</v>
      </c>
      <c r="D14" s="23"/>
      <c r="E14" s="7" t="s">
        <v>7</v>
      </c>
      <c r="F14" s="7" t="s">
        <v>9</v>
      </c>
      <c r="G14" s="7" t="s">
        <v>11</v>
      </c>
      <c r="H14" s="7" t="s">
        <v>13</v>
      </c>
      <c r="I14" s="15"/>
      <c r="J14" s="63" t="s">
        <v>111</v>
      </c>
      <c r="K14" s="15"/>
      <c r="L14" s="15"/>
    </row>
    <row r="15" spans="1:12" s="9" customFormat="1" ht="12.75">
      <c r="A15" s="114"/>
      <c r="B15" s="116"/>
      <c r="C15" s="24" t="s">
        <v>6</v>
      </c>
      <c r="D15" s="25"/>
      <c r="E15" s="8" t="s">
        <v>8</v>
      </c>
      <c r="F15" s="8" t="s">
        <v>10</v>
      </c>
      <c r="G15" s="8" t="s">
        <v>12</v>
      </c>
      <c r="H15" s="8" t="s">
        <v>12</v>
      </c>
      <c r="I15" s="15"/>
      <c r="J15" s="63" t="s">
        <v>114</v>
      </c>
      <c r="K15" s="15"/>
      <c r="L15" s="15"/>
    </row>
    <row r="16" spans="1:12" s="9" customFormat="1" ht="12.75">
      <c r="A16" s="111"/>
      <c r="B16" s="111"/>
      <c r="C16" s="46" t="s">
        <v>22</v>
      </c>
      <c r="D16" s="59"/>
      <c r="E16" s="86">
        <f>IF(B16=$J$5,($K$5),IF(B16=$J$6,($K$6),IF(B16=$J$7,($K$7),IF(B16=$J$8,($K$8),IF(B16=$J$9,($K$9),IF(B16=$J$10,($K$10),IF(B16=$J$11,($K$11),IF(B16=$J$12,($K$12),0))))))))</f>
        <v>0</v>
      </c>
      <c r="F16" s="86">
        <f>IF(B16=$J$5,($L$5),IF(B16=$J$6,($L$6),IF(B16=$J$7,($L$7),IF(B16=$J$8,($L$8),IF(B16=$J$9,($L$9),IF(B16=$J$10,($L$10),IF(B16=$J$11,($L$11),IF(B16=$J$12,($L$12),0))))))))</f>
        <v>0</v>
      </c>
      <c r="G16" s="87">
        <f>E16*D16</f>
        <v>0</v>
      </c>
      <c r="H16" s="87">
        <f>F16*D16</f>
        <v>0</v>
      </c>
      <c r="I16" s="6"/>
      <c r="J16" s="64" t="s">
        <v>113</v>
      </c>
      <c r="K16" s="15"/>
      <c r="L16" s="15"/>
    </row>
    <row r="17" spans="1:12" ht="12.75">
      <c r="A17" s="112"/>
      <c r="B17" s="112"/>
      <c r="C17" s="46" t="s">
        <v>23</v>
      </c>
      <c r="D17" s="59"/>
      <c r="E17" s="87">
        <f>E16*1.5</f>
        <v>0</v>
      </c>
      <c r="F17" s="86">
        <f>F16</f>
        <v>0</v>
      </c>
      <c r="G17" s="87">
        <f aca="true" t="shared" si="0" ref="G17:G45">E17*D17</f>
        <v>0</v>
      </c>
      <c r="H17" s="87">
        <f aca="true" t="shared" si="1" ref="H17:H45">F17*D17</f>
        <v>0</v>
      </c>
      <c r="I17" s="6"/>
      <c r="J17" s="4"/>
      <c r="K17" s="15"/>
      <c r="L17" s="15"/>
    </row>
    <row r="18" spans="1:12" ht="12.75">
      <c r="A18" s="111"/>
      <c r="B18" s="111"/>
      <c r="C18" s="46" t="s">
        <v>22</v>
      </c>
      <c r="D18" s="59"/>
      <c r="E18" s="86">
        <f>IF(B18=$J$5,($K$5),IF(B18=$J$6,($K$6),IF(B18=$J$7,($K$7),IF(B18=$J$8,($K$8),IF(B18=$J$9,($K$9),IF(B18=$J$10,($K$10),IF(B18=$J$11,($K$11),IF(B18=$J$12,($K$12),0))))))))</f>
        <v>0</v>
      </c>
      <c r="F18" s="86">
        <f>IF(B18=$J$5,($L$5),IF(B18=$J$6,($L$6),IF(B18=$J$7,($L$7),IF(B18=$J$8,($L$8),IF(B18=$J$9,($L$9),IF(B18=$J$10,($L$10),IF(B18=$J$11,($L$11),IF(B18=$J$12,($L$12),0))))))))</f>
        <v>0</v>
      </c>
      <c r="G18" s="87">
        <f t="shared" si="0"/>
        <v>0</v>
      </c>
      <c r="H18" s="87">
        <f t="shared" si="1"/>
        <v>0</v>
      </c>
      <c r="I18" s="6"/>
      <c r="J18" s="4"/>
      <c r="K18" s="15"/>
      <c r="L18" s="15"/>
    </row>
    <row r="19" spans="1:12" ht="12.75">
      <c r="A19" s="112"/>
      <c r="B19" s="112"/>
      <c r="C19" s="46" t="s">
        <v>23</v>
      </c>
      <c r="D19" s="59"/>
      <c r="E19" s="87">
        <f>E18*1.5</f>
        <v>0</v>
      </c>
      <c r="F19" s="87">
        <f>F18</f>
        <v>0</v>
      </c>
      <c r="G19" s="87">
        <f t="shared" si="0"/>
        <v>0</v>
      </c>
      <c r="H19" s="87">
        <f t="shared" si="1"/>
        <v>0</v>
      </c>
      <c r="I19" s="6"/>
      <c r="J19" s="4"/>
      <c r="K19" s="15"/>
      <c r="L19" s="15"/>
    </row>
    <row r="20" spans="1:12" ht="12.75">
      <c r="A20" s="111"/>
      <c r="B20" s="111"/>
      <c r="C20" s="46" t="s">
        <v>22</v>
      </c>
      <c r="D20" s="59"/>
      <c r="E20" s="86">
        <f>IF(B20=$J$5,($K$5),IF(B20=$J$6,($K$6),IF(B20=$J$7,($K$7),IF(B20=$J$8,($K$8),IF(B20=$J$9,($K$9),IF(B20=$J$10,($K$10),IF(B20=$J$11,($K$11),IF(B20=$J$12,($K$12),0))))))))</f>
        <v>0</v>
      </c>
      <c r="F20" s="86">
        <f>IF(B20=$J$5,($L$5),IF(B20=$J$6,($L$6),IF(B20=$J$7,($L$7),IF(B20=$J$8,($L$8),IF(B20=$J$9,($L$9),IF(B20=$J$10,($L$10),IF(B20=$J$11,($L$11),IF(B20=$J$12,($L$12),0))))))))</f>
        <v>0</v>
      </c>
      <c r="G20" s="87">
        <f t="shared" si="0"/>
        <v>0</v>
      </c>
      <c r="H20" s="87">
        <f t="shared" si="1"/>
        <v>0</v>
      </c>
      <c r="I20" s="6"/>
      <c r="J20" s="4"/>
      <c r="K20" s="15"/>
      <c r="L20" s="15"/>
    </row>
    <row r="21" spans="1:9" ht="12.75">
      <c r="A21" s="112"/>
      <c r="B21" s="112"/>
      <c r="C21" s="46" t="s">
        <v>23</v>
      </c>
      <c r="D21" s="59"/>
      <c r="E21" s="87">
        <f>E20*1.5</f>
        <v>0</v>
      </c>
      <c r="F21" s="87">
        <f>F20</f>
        <v>0</v>
      </c>
      <c r="G21" s="87">
        <f t="shared" si="0"/>
        <v>0</v>
      </c>
      <c r="H21" s="87">
        <f t="shared" si="1"/>
        <v>0</v>
      </c>
      <c r="I21" s="6"/>
    </row>
    <row r="22" spans="1:9" ht="12.75">
      <c r="A22" s="111"/>
      <c r="B22" s="111"/>
      <c r="C22" s="46" t="s">
        <v>22</v>
      </c>
      <c r="D22" s="59"/>
      <c r="E22" s="86">
        <f>IF(B22=$J$5,($K$5),IF(B22=$J$6,($K$6),IF(B22=$J$7,($K$7),IF(B22=$J$8,($K$8),IF(B22=$J$9,($K$9),IF(B22=$J$10,($K$10),IF(B22=$J$11,($K$11),IF(B22=$J$12,($K$12),0))))))))</f>
        <v>0</v>
      </c>
      <c r="F22" s="86">
        <f>IF(B22=$J$5,($L$5),IF(B22=$J$6,($L$6),IF(B22=$J$7,($L$7),IF(B22=$J$8,($L$8),IF(B22=$J$9,($L$9),IF(B22=$J$10,($L$10),IF(B22=$J$11,($L$11),IF(B22=$J$12,($L$12),0))))))))</f>
        <v>0</v>
      </c>
      <c r="G22" s="87">
        <f t="shared" si="0"/>
        <v>0</v>
      </c>
      <c r="H22" s="87">
        <f t="shared" si="1"/>
        <v>0</v>
      </c>
      <c r="I22" s="6"/>
    </row>
    <row r="23" spans="1:9" ht="12.75">
      <c r="A23" s="112"/>
      <c r="B23" s="112"/>
      <c r="C23" s="46" t="s">
        <v>23</v>
      </c>
      <c r="D23" s="59"/>
      <c r="E23" s="87">
        <f>E22*1.5</f>
        <v>0</v>
      </c>
      <c r="F23" s="87">
        <f>F22</f>
        <v>0</v>
      </c>
      <c r="G23" s="87">
        <f t="shared" si="0"/>
        <v>0</v>
      </c>
      <c r="H23" s="87">
        <f t="shared" si="1"/>
        <v>0</v>
      </c>
      <c r="I23" s="6"/>
    </row>
    <row r="24" spans="1:9" ht="12.75">
      <c r="A24" s="111"/>
      <c r="B24" s="111"/>
      <c r="C24" s="46" t="s">
        <v>22</v>
      </c>
      <c r="D24" s="59"/>
      <c r="E24" s="86">
        <f>IF(B24=$J$5,($K$5),IF(B24=$J$6,($K$6),IF(B24=$J$7,($K$7),IF(B24=$J$8,($K$8),IF(B24=$J$9,($K$9),IF(B24=$J$10,($K$10),IF(B24=$J$11,($K$11),IF(B24=$J$12,($K$12),0))))))))</f>
        <v>0</v>
      </c>
      <c r="F24" s="86">
        <f>IF(B24=$J$5,($L$5),IF(B24=$J$6,($L$6),IF(B24=$J$7,($L$7),IF(B24=$J$8,($L$8),IF(B24=$J$9,($L$9),IF(B24=$J$10,($L$10),IF(B24=$J$11,($L$11),IF(B24=$J$12,($L$12),0))))))))</f>
        <v>0</v>
      </c>
      <c r="G24" s="87">
        <f t="shared" si="0"/>
        <v>0</v>
      </c>
      <c r="H24" s="87">
        <f t="shared" si="1"/>
        <v>0</v>
      </c>
      <c r="I24" s="6"/>
    </row>
    <row r="25" spans="1:9" ht="12.75">
      <c r="A25" s="112"/>
      <c r="B25" s="112"/>
      <c r="C25" s="46" t="s">
        <v>23</v>
      </c>
      <c r="D25" s="59"/>
      <c r="E25" s="87">
        <f>E24*1.5</f>
        <v>0</v>
      </c>
      <c r="F25" s="87">
        <f>F24</f>
        <v>0</v>
      </c>
      <c r="G25" s="87">
        <f t="shared" si="0"/>
        <v>0</v>
      </c>
      <c r="H25" s="87">
        <f t="shared" si="1"/>
        <v>0</v>
      </c>
      <c r="I25" s="6"/>
    </row>
    <row r="26" spans="1:9" ht="12.75">
      <c r="A26" s="111"/>
      <c r="B26" s="111"/>
      <c r="C26" s="46" t="s">
        <v>22</v>
      </c>
      <c r="D26" s="59"/>
      <c r="E26" s="86">
        <f>IF(B26=$J$5,($K$5),IF(B26=$J$6,($K$6),IF(B26=$J$7,($K$7),IF(B26=$J$8,($K$8),IF(B26=$J$9,($K$9),IF(B26=$J$10,($K$10),IF(B26=$J$11,($K$11),IF(B26=$J$12,($K$12),0))))))))</f>
        <v>0</v>
      </c>
      <c r="F26" s="86">
        <f>IF(B26=$J$5,($L$5),IF(B26=$J$6,($L$6),IF(B26=$J$7,($L$7),IF(B26=$J$8,($L$8),IF(B26=$J$9,($L$9),IF(B26=$J$10,($L$10),IF(B26=$J$11,($L$11),IF(B26=$J$12,($L$12),0))))))))</f>
        <v>0</v>
      </c>
      <c r="G26" s="87">
        <f t="shared" si="0"/>
        <v>0</v>
      </c>
      <c r="H26" s="87">
        <f t="shared" si="1"/>
        <v>0</v>
      </c>
      <c r="I26" s="6"/>
    </row>
    <row r="27" spans="1:9" ht="12.75">
      <c r="A27" s="112"/>
      <c r="B27" s="112"/>
      <c r="C27" s="46" t="s">
        <v>23</v>
      </c>
      <c r="D27" s="59"/>
      <c r="E27" s="87">
        <f>E26*1.5</f>
        <v>0</v>
      </c>
      <c r="F27" s="87">
        <f>F26</f>
        <v>0</v>
      </c>
      <c r="G27" s="87">
        <f t="shared" si="0"/>
        <v>0</v>
      </c>
      <c r="H27" s="87">
        <f t="shared" si="1"/>
        <v>0</v>
      </c>
      <c r="I27" s="6"/>
    </row>
    <row r="28" spans="1:9" ht="12.75">
      <c r="A28" s="111"/>
      <c r="B28" s="111"/>
      <c r="C28" s="46" t="s">
        <v>22</v>
      </c>
      <c r="D28" s="59"/>
      <c r="E28" s="86">
        <f>IF(B28=$J$5,($K$5),IF(B28=$J$6,($K$6),IF(B28=$J$7,($K$7),IF(B28=$J$8,($K$8),IF(B28=$J$9,($K$9),IF(B28=$J$10,($K$10),IF(B28=$J$11,($K$11),IF(B28=$J$12,($K$12),0))))))))</f>
        <v>0</v>
      </c>
      <c r="F28" s="86">
        <f>IF(B28=$J$5,($L$5),IF(B28=$J$6,($L$6),IF(B28=$J$7,($L$7),IF(B28=$J$8,($L$8),IF(B28=$J$9,($L$9),IF(B28=$J$10,($L$10),IF(B28=$J$11,($L$11),IF(B28=$J$12,($L$12),0))))))))</f>
        <v>0</v>
      </c>
      <c r="G28" s="87">
        <f t="shared" si="0"/>
        <v>0</v>
      </c>
      <c r="H28" s="87">
        <f t="shared" si="1"/>
        <v>0</v>
      </c>
      <c r="I28" s="6"/>
    </row>
    <row r="29" spans="1:9" ht="12.75">
      <c r="A29" s="112"/>
      <c r="B29" s="112"/>
      <c r="C29" s="46" t="s">
        <v>23</v>
      </c>
      <c r="D29" s="59"/>
      <c r="E29" s="87">
        <f>E28*1.5</f>
        <v>0</v>
      </c>
      <c r="F29" s="87">
        <f>F28</f>
        <v>0</v>
      </c>
      <c r="G29" s="87">
        <f t="shared" si="0"/>
        <v>0</v>
      </c>
      <c r="H29" s="87">
        <f t="shared" si="1"/>
        <v>0</v>
      </c>
      <c r="I29" s="6"/>
    </row>
    <row r="30" spans="1:9" ht="12.75">
      <c r="A30" s="111"/>
      <c r="B30" s="111"/>
      <c r="C30" s="46" t="s">
        <v>22</v>
      </c>
      <c r="D30" s="59"/>
      <c r="E30" s="86">
        <f>IF(B30=$J$5,($K$5),IF(B30=$J$6,($K$6),IF(B30=$J$7,($K$7),IF(B30=$J$8,($K$8),IF(B30=$J$9,($K$9),IF(B30=$J$10,($K$10),IF(B30=$J$11,($K$11),IF(B30=$J$12,($K$12),0))))))))</f>
        <v>0</v>
      </c>
      <c r="F30" s="86">
        <f>IF(B30=$J$5,($L$5),IF(B30=$J$6,($L$6),IF(B30=$J$7,($L$7),IF(B30=$J$8,($L$8),IF(B30=$J$9,($L$9),IF(B30=$J$10,($L$10),IF(B30=$J$11,($L$11),IF(B30=$J$12,($L$12),0))))))))</f>
        <v>0</v>
      </c>
      <c r="G30" s="87">
        <f t="shared" si="0"/>
        <v>0</v>
      </c>
      <c r="H30" s="87">
        <f t="shared" si="1"/>
        <v>0</v>
      </c>
      <c r="I30" s="6"/>
    </row>
    <row r="31" spans="1:9" ht="12.75">
      <c r="A31" s="112"/>
      <c r="B31" s="112"/>
      <c r="C31" s="46" t="s">
        <v>23</v>
      </c>
      <c r="D31" s="59"/>
      <c r="E31" s="87">
        <f>E30*1.5</f>
        <v>0</v>
      </c>
      <c r="F31" s="87">
        <f>F30</f>
        <v>0</v>
      </c>
      <c r="G31" s="87">
        <f t="shared" si="0"/>
        <v>0</v>
      </c>
      <c r="H31" s="87">
        <f t="shared" si="1"/>
        <v>0</v>
      </c>
      <c r="I31" s="6"/>
    </row>
    <row r="32" spans="1:9" ht="12.75">
      <c r="A32" s="111"/>
      <c r="B32" s="111"/>
      <c r="C32" s="46" t="s">
        <v>22</v>
      </c>
      <c r="D32" s="59"/>
      <c r="E32" s="86">
        <f>IF(B32=$J$5,($K$5),IF(B32=$J$6,($K$6),IF(B32=$J$7,($K$7),IF(B32=$J$8,($K$8),IF(B32=$J$9,($K$9),IF(B32=$J$10,($K$10),IF(B32=$J$11,($K$11),IF(B32=$J$12,($K$12),0))))))))</f>
        <v>0</v>
      </c>
      <c r="F32" s="86">
        <f>IF(B32=$J$5,($L$5),IF(B32=$J$6,($L$6),IF(B32=$J$7,($L$7),IF(B32=$J$8,($L$8),IF(B32=$J$9,($L$9),IF(B32=$J$10,($L$10),IF(B32=$J$11,($L$11),IF(B32=$J$12,($L$12),0))))))))</f>
        <v>0</v>
      </c>
      <c r="G32" s="87">
        <f t="shared" si="0"/>
        <v>0</v>
      </c>
      <c r="H32" s="87">
        <f t="shared" si="1"/>
        <v>0</v>
      </c>
      <c r="I32" s="6"/>
    </row>
    <row r="33" spans="1:9" ht="12.75">
      <c r="A33" s="112"/>
      <c r="B33" s="112"/>
      <c r="C33" s="46" t="s">
        <v>23</v>
      </c>
      <c r="D33" s="59"/>
      <c r="E33" s="87">
        <f>E32*1.5</f>
        <v>0</v>
      </c>
      <c r="F33" s="87">
        <f>F32</f>
        <v>0</v>
      </c>
      <c r="G33" s="87">
        <f t="shared" si="0"/>
        <v>0</v>
      </c>
      <c r="H33" s="87">
        <f t="shared" si="1"/>
        <v>0</v>
      </c>
      <c r="I33" s="6"/>
    </row>
    <row r="34" spans="1:9" ht="12.75">
      <c r="A34" s="111"/>
      <c r="B34" s="111"/>
      <c r="C34" s="46" t="s">
        <v>22</v>
      </c>
      <c r="D34" s="59"/>
      <c r="E34" s="86">
        <f>IF(B34=$J$5,($K$5),IF(B34=$J$6,($K$6),IF(B34=$J$7,($K$7),IF(B34=$J$8,($K$8),IF(B34=$J$9,($K$9),IF(B34=$J$10,($K$10),IF(B34=$J$11,($K$11),IF(B34=$J$12,($K$12),0))))))))</f>
        <v>0</v>
      </c>
      <c r="F34" s="86">
        <f>IF(B34=$J$5,($L$5),IF(B34=$J$6,($L$6),IF(B34=$J$7,($L$7),IF(B34=$J$8,($L$8),IF(B34=$J$9,($L$9),IF(B34=$J$10,($L$10),IF(B34=$J$11,($L$11),IF(B34=$J$12,($L$12),0))))))))</f>
        <v>0</v>
      </c>
      <c r="G34" s="87">
        <f t="shared" si="0"/>
        <v>0</v>
      </c>
      <c r="H34" s="87">
        <f t="shared" si="1"/>
        <v>0</v>
      </c>
      <c r="I34" s="6"/>
    </row>
    <row r="35" spans="1:9" ht="12.75">
      <c r="A35" s="112"/>
      <c r="B35" s="112"/>
      <c r="C35" s="46" t="s">
        <v>23</v>
      </c>
      <c r="D35" s="59"/>
      <c r="E35" s="87">
        <f>E34*1.5</f>
        <v>0</v>
      </c>
      <c r="F35" s="87">
        <f>F34</f>
        <v>0</v>
      </c>
      <c r="G35" s="87">
        <f t="shared" si="0"/>
        <v>0</v>
      </c>
      <c r="H35" s="87">
        <f t="shared" si="1"/>
        <v>0</v>
      </c>
      <c r="I35" s="6"/>
    </row>
    <row r="36" spans="1:9" ht="12.75">
      <c r="A36" s="111"/>
      <c r="B36" s="111"/>
      <c r="C36" s="46" t="s">
        <v>22</v>
      </c>
      <c r="D36" s="59"/>
      <c r="E36" s="86">
        <f>IF(B36=$J$5,($K$5),IF(B36=$J$6,($K$6),IF(B36=$J$7,($K$7),IF(B36=$J$8,($K$8),IF(B36=$J$9,($K$9),IF(B36=$J$10,($K$10),IF(B36=$J$11,($K$11),IF(B36=$J$12,($K$12),0))))))))</f>
        <v>0</v>
      </c>
      <c r="F36" s="86">
        <f>IF(B36=$J$5,($L$5),IF(B36=$J$6,($L$6),IF(B36=$J$7,($L$7),IF(B36=$J$8,($L$8),IF(B36=$J$9,($L$9),IF(B36=$J$10,($L$10),IF(B36=$J$11,($L$11),IF(B36=$J$12,($L$12),0))))))))</f>
        <v>0</v>
      </c>
      <c r="G36" s="87">
        <f t="shared" si="0"/>
        <v>0</v>
      </c>
      <c r="H36" s="87">
        <f t="shared" si="1"/>
        <v>0</v>
      </c>
      <c r="I36" s="6"/>
    </row>
    <row r="37" spans="1:9" ht="12.75">
      <c r="A37" s="112"/>
      <c r="B37" s="112"/>
      <c r="C37" s="46" t="s">
        <v>23</v>
      </c>
      <c r="D37" s="59"/>
      <c r="E37" s="87">
        <f>E36*1.5</f>
        <v>0</v>
      </c>
      <c r="F37" s="87">
        <f>F36</f>
        <v>0</v>
      </c>
      <c r="G37" s="87">
        <f t="shared" si="0"/>
        <v>0</v>
      </c>
      <c r="H37" s="87">
        <f t="shared" si="1"/>
        <v>0</v>
      </c>
      <c r="I37" s="6"/>
    </row>
    <row r="38" spans="1:9" ht="12.75">
      <c r="A38" s="111"/>
      <c r="B38" s="111"/>
      <c r="C38" s="46" t="s">
        <v>22</v>
      </c>
      <c r="D38" s="59"/>
      <c r="E38" s="86">
        <f>IF(B38=$J$5,($K$5),IF(B38=$J$6,($K$6),IF(B38=$J$7,($K$7),IF(B38=$J$8,($K$8),IF(B38=$J$9,($K$9),IF(B38=$J$10,($K$10),IF(B38=$J$11,($K$11),IF(B38=$J$12,($K$12),0))))))))</f>
        <v>0</v>
      </c>
      <c r="F38" s="86">
        <f>IF(B38=$J$5,($L$5),IF(B38=$J$6,($L$6),IF(B38=$J$7,($L$7),IF(B38=$J$8,($L$8),IF(B38=$J$9,($L$9),IF(B38=$J$10,($L$10),IF(B38=$J$11,($L$11),IF(B38=$J$12,($L$12),0))))))))</f>
        <v>0</v>
      </c>
      <c r="G38" s="87">
        <f t="shared" si="0"/>
        <v>0</v>
      </c>
      <c r="H38" s="87">
        <f t="shared" si="1"/>
        <v>0</v>
      </c>
      <c r="I38" s="6"/>
    </row>
    <row r="39" spans="1:9" ht="12.75">
      <c r="A39" s="112"/>
      <c r="B39" s="112"/>
      <c r="C39" s="46" t="s">
        <v>23</v>
      </c>
      <c r="D39" s="59"/>
      <c r="E39" s="87">
        <f>E38*1.5</f>
        <v>0</v>
      </c>
      <c r="F39" s="87">
        <f>F38</f>
        <v>0</v>
      </c>
      <c r="G39" s="87">
        <f t="shared" si="0"/>
        <v>0</v>
      </c>
      <c r="H39" s="87">
        <f t="shared" si="1"/>
        <v>0</v>
      </c>
      <c r="I39" s="6"/>
    </row>
    <row r="40" spans="1:9" ht="12.75">
      <c r="A40" s="111"/>
      <c r="B40" s="111"/>
      <c r="C40" s="46" t="s">
        <v>22</v>
      </c>
      <c r="D40" s="59"/>
      <c r="E40" s="86">
        <f>IF(B40=$J$5,($K$5),IF(B40=$J$6,($K$6),IF(B40=$J$7,($K$7),IF(B40=$J$8,($K$8),IF(B40=$J$9,($K$9),IF(B40=$J$10,($K$10),IF(B40=$J$11,($K$11),IF(B40=$J$12,($K$12),0))))))))</f>
        <v>0</v>
      </c>
      <c r="F40" s="86">
        <f>IF(B40=$J$5,($L$5),IF(B40=$J$6,($L$6),IF(B40=$J$7,($L$7),IF(B40=$J$8,($L$8),IF(B40=$J$9,($L$9),IF(B40=$J$10,($L$10),IF(B40=$J$11,($L$11),IF(B40=$J$12,($L$12),0))))))))</f>
        <v>0</v>
      </c>
      <c r="G40" s="87">
        <f t="shared" si="0"/>
        <v>0</v>
      </c>
      <c r="H40" s="87">
        <f t="shared" si="1"/>
        <v>0</v>
      </c>
      <c r="I40" s="6"/>
    </row>
    <row r="41" spans="1:10" ht="12.75">
      <c r="A41" s="112"/>
      <c r="B41" s="112"/>
      <c r="C41" s="46" t="s">
        <v>23</v>
      </c>
      <c r="D41" s="59"/>
      <c r="E41" s="87">
        <f>E40*1.5</f>
        <v>0</v>
      </c>
      <c r="F41" s="87">
        <f>F40</f>
        <v>0</v>
      </c>
      <c r="G41" s="87">
        <f t="shared" si="0"/>
        <v>0</v>
      </c>
      <c r="H41" s="87">
        <f t="shared" si="1"/>
        <v>0</v>
      </c>
      <c r="I41" s="6"/>
      <c r="J41" s="26"/>
    </row>
    <row r="42" spans="1:9" ht="12.75">
      <c r="A42" s="111"/>
      <c r="B42" s="111"/>
      <c r="C42" s="46" t="s">
        <v>22</v>
      </c>
      <c r="D42" s="59"/>
      <c r="E42" s="86">
        <f>IF(B42=$J$5,($K$5),IF(B42=$J$6,($K$6),IF(B42=$J$7,($K$7),IF(B42=$J$8,($K$8),IF(B42=$J$9,($K$9),IF(B42=$J$10,($K$10),IF(B42=$J$11,($K$11),IF(B42=$J$12,($K$12),0))))))))</f>
        <v>0</v>
      </c>
      <c r="F42" s="86">
        <f>IF(B42=$J$5,($L$5),IF(B42=$J$6,($L$6),IF(B42=$J$7,($L$7),IF(B42=$J$8,($L$8),IF(B42=$J$9,($L$9),IF(B42=$J$10,($L$10),IF(B42=$J$11,($L$11),IF(B42=$J$12,($L$12),0))))))))</f>
        <v>0</v>
      </c>
      <c r="G42" s="87">
        <f t="shared" si="0"/>
        <v>0</v>
      </c>
      <c r="H42" s="87">
        <f t="shared" si="1"/>
        <v>0</v>
      </c>
      <c r="I42" s="6"/>
    </row>
    <row r="43" spans="1:9" ht="12.75">
      <c r="A43" s="112"/>
      <c r="B43" s="112"/>
      <c r="C43" s="46" t="s">
        <v>23</v>
      </c>
      <c r="D43" s="59"/>
      <c r="E43" s="87">
        <f>E42*1.5</f>
        <v>0</v>
      </c>
      <c r="F43" s="87">
        <f>F42</f>
        <v>0</v>
      </c>
      <c r="G43" s="87">
        <f t="shared" si="0"/>
        <v>0</v>
      </c>
      <c r="H43" s="87">
        <f t="shared" si="1"/>
        <v>0</v>
      </c>
      <c r="I43" s="20" t="s">
        <v>127</v>
      </c>
    </row>
    <row r="44" spans="1:9" ht="12.75">
      <c r="A44" s="111"/>
      <c r="B44" s="111"/>
      <c r="C44" s="46" t="s">
        <v>22</v>
      </c>
      <c r="D44" s="59"/>
      <c r="E44" s="86">
        <f>IF(B44=$J$5,($K$5),IF(B44=$J$6,($K$6),IF(B44=$J$7,($K$7),IF(B44=$J$8,($K$8),IF(B44=$J$9,($K$9),IF(B44=$J$10,($K$10),IF(B44=$J$11,($K$11),IF(B44=$J$12,($K$12),0))))))))</f>
        <v>0</v>
      </c>
      <c r="F44" s="86">
        <f>IF(B44=$J$5,($L$5),IF(B44=$J$6,($L$6),IF(B44=$J$7,($L$7),IF(B44=$J$8,($L$8),IF(B44=$J$9,($L$9),IF(B44=$J$10,($L$10),IF(B44=$J$11,($L$11),IF(B44=$J$12,($L$12),0))))))))</f>
        <v>0</v>
      </c>
      <c r="G44" s="87">
        <f t="shared" si="0"/>
        <v>0</v>
      </c>
      <c r="H44" s="87">
        <f t="shared" si="1"/>
        <v>0</v>
      </c>
      <c r="I44" s="77" t="s">
        <v>119</v>
      </c>
    </row>
    <row r="45" spans="1:9" ht="12.75">
      <c r="A45" s="112"/>
      <c r="B45" s="112"/>
      <c r="C45" s="46" t="s">
        <v>23</v>
      </c>
      <c r="D45" s="59"/>
      <c r="E45" s="87">
        <f>E44*1.5</f>
        <v>0</v>
      </c>
      <c r="F45" s="87">
        <f>F44</f>
        <v>0</v>
      </c>
      <c r="G45" s="87">
        <f t="shared" si="0"/>
        <v>0</v>
      </c>
      <c r="H45" s="87">
        <f t="shared" si="1"/>
        <v>0</v>
      </c>
      <c r="I45" s="77" t="s">
        <v>118</v>
      </c>
    </row>
    <row r="46" spans="5:9" ht="12.75">
      <c r="E46" t="s">
        <v>21</v>
      </c>
      <c r="G46" s="88">
        <f>SUM(G16:G45)</f>
        <v>0</v>
      </c>
      <c r="H46" s="87">
        <f>SUM(H16:H45)</f>
        <v>0</v>
      </c>
      <c r="I46" s="4"/>
    </row>
    <row r="47" spans="5:8" ht="12.75">
      <c r="E47" s="53" t="s">
        <v>20</v>
      </c>
      <c r="F47" s="20"/>
      <c r="G47" s="76"/>
      <c r="H47" s="76"/>
    </row>
    <row r="48" spans="5:8" ht="12.75">
      <c r="E48" t="s">
        <v>19</v>
      </c>
      <c r="G48" s="87">
        <f>SUM(G46:G47)</f>
        <v>0</v>
      </c>
      <c r="H48" s="87">
        <f>SUM(H46:H47)</f>
        <v>0</v>
      </c>
    </row>
    <row r="50" spans="3:23" ht="12.75">
      <c r="C50" s="5"/>
      <c r="E50" t="s">
        <v>26</v>
      </c>
      <c r="G50" s="14" t="s">
        <v>24</v>
      </c>
      <c r="H50" s="85">
        <f>IF(('Equipment and Materials'!$G$17&gt;0),(W50),IF('Equipment and Materials'!$I$17&gt;0,(W50),0))</f>
        <v>0</v>
      </c>
      <c r="I50" s="83"/>
      <c r="W50" s="27" t="s">
        <v>131</v>
      </c>
    </row>
    <row r="51" spans="1:9" ht="12.75">
      <c r="A51" s="10" t="s">
        <v>18</v>
      </c>
      <c r="B51" s="10"/>
      <c r="C51" s="1"/>
      <c r="D51" s="9"/>
      <c r="G51" s="14" t="s">
        <v>25</v>
      </c>
      <c r="H51" s="85" t="str">
        <f>IF(H50=W50,(0),W50)</f>
        <v>X</v>
      </c>
      <c r="I51" s="84"/>
    </row>
    <row r="52" spans="4:8" ht="12.75">
      <c r="D52" s="4"/>
      <c r="E52" s="4"/>
      <c r="F52" s="13"/>
      <c r="G52" s="4"/>
      <c r="H52" s="13"/>
    </row>
    <row r="55" ht="12.75">
      <c r="C55" s="12"/>
    </row>
    <row r="56" spans="1:3" ht="12.75">
      <c r="A56" s="10" t="s">
        <v>17</v>
      </c>
      <c r="B56" s="10"/>
      <c r="C56" s="1"/>
    </row>
    <row r="389" spans="7:8" ht="12.75">
      <c r="G389" s="26">
        <f>G48</f>
        <v>0</v>
      </c>
      <c r="H389" s="26">
        <f>H48</f>
        <v>0</v>
      </c>
    </row>
  </sheetData>
  <sheetProtection sheet="1" objects="1" scenarios="1"/>
  <mergeCells count="34">
    <mergeCell ref="B44:B45"/>
    <mergeCell ref="A40:A41"/>
    <mergeCell ref="A44:A45"/>
    <mergeCell ref="A42:A43"/>
    <mergeCell ref="B38:B39"/>
    <mergeCell ref="A38:A39"/>
    <mergeCell ref="B40:B41"/>
    <mergeCell ref="B42:B43"/>
    <mergeCell ref="A34:A35"/>
    <mergeCell ref="B34:B35"/>
    <mergeCell ref="B36:B37"/>
    <mergeCell ref="A36:A37"/>
    <mergeCell ref="A30:A31"/>
    <mergeCell ref="B30:B31"/>
    <mergeCell ref="B32:B33"/>
    <mergeCell ref="A32:A33"/>
    <mergeCell ref="A26:A27"/>
    <mergeCell ref="B26:B27"/>
    <mergeCell ref="B28:B29"/>
    <mergeCell ref="A28:A29"/>
    <mergeCell ref="A22:A23"/>
    <mergeCell ref="B22:B23"/>
    <mergeCell ref="B24:B25"/>
    <mergeCell ref="A24:A25"/>
    <mergeCell ref="A18:A19"/>
    <mergeCell ref="B18:B19"/>
    <mergeCell ref="B20:B21"/>
    <mergeCell ref="A20:A21"/>
    <mergeCell ref="F2:G2"/>
    <mergeCell ref="F3:G3"/>
    <mergeCell ref="A16:A17"/>
    <mergeCell ref="B16:B17"/>
    <mergeCell ref="A14:A15"/>
    <mergeCell ref="B14:B15"/>
  </mergeCells>
  <printOptions horizontalCentered="1"/>
  <pageMargins left="0.75" right="0.75" top="0.5" bottom="1" header="0.5" footer="0.5"/>
  <pageSetup horizontalDpi="600" verticalDpi="600" orientation="portrait" r:id="rId2"/>
  <headerFooter alignWithMargins="0">
    <oddFooter xml:space="preserve">&amp;L___Contractor&amp;C___Resident Eng. (2 copies)&amp;RSheet ____ of____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E8" sqref="E8"/>
    </sheetView>
  </sheetViews>
  <sheetFormatPr defaultColWidth="9.140625" defaultRowHeight="12.75"/>
  <cols>
    <col min="1" max="1" width="14.140625" style="0" customWidth="1"/>
    <col min="2" max="2" width="15.8515625" style="0" customWidth="1"/>
    <col min="3" max="3" width="8.00390625" style="0" customWidth="1"/>
    <col min="4" max="4" width="10.140625" style="0" customWidth="1"/>
    <col min="5" max="5" width="5.421875" style="0" customWidth="1"/>
    <col min="6" max="6" width="7.57421875" style="0" customWidth="1"/>
    <col min="7" max="7" width="14.7109375" style="0" customWidth="1"/>
    <col min="8" max="8" width="5.57421875" style="0" hidden="1" customWidth="1"/>
    <col min="9" max="9" width="14.7109375" style="0" customWidth="1"/>
  </cols>
  <sheetData>
    <row r="1" ht="12.75">
      <c r="A1" s="53" t="s">
        <v>120</v>
      </c>
    </row>
    <row r="2" spans="1:9" ht="12.75">
      <c r="A2" s="29" t="s">
        <v>86</v>
      </c>
      <c r="B2" s="89">
        <f>Labor!B2</f>
        <v>0</v>
      </c>
      <c r="E2" s="105" t="s">
        <v>85</v>
      </c>
      <c r="F2" s="105"/>
      <c r="G2" s="105"/>
      <c r="I2" s="85">
        <f>Labor!H2</f>
        <v>0</v>
      </c>
    </row>
    <row r="3" spans="5:9" ht="12.75">
      <c r="E3" s="105" t="s">
        <v>84</v>
      </c>
      <c r="F3" s="105"/>
      <c r="G3" s="105"/>
      <c r="I3" s="91">
        <f>Labor!H3</f>
        <v>0</v>
      </c>
    </row>
    <row r="4" spans="1:9" ht="15.75">
      <c r="A4" s="3" t="s">
        <v>0</v>
      </c>
      <c r="B4" s="3"/>
      <c r="C4" s="3"/>
      <c r="D4" s="3"/>
      <c r="E4" s="3"/>
      <c r="F4" s="3"/>
      <c r="G4" s="3"/>
      <c r="H4" s="3"/>
      <c r="I4" s="3"/>
    </row>
    <row r="5" spans="1:9" ht="12.75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9" ht="12.75">
      <c r="A6" s="29" t="s">
        <v>87</v>
      </c>
      <c r="B6" s="85">
        <f>Labor!B7</f>
        <v>0</v>
      </c>
      <c r="C6" s="27"/>
      <c r="D6" s="27"/>
      <c r="E6" s="27"/>
      <c r="F6" s="27"/>
      <c r="G6" s="29"/>
      <c r="H6" s="29" t="s">
        <v>14</v>
      </c>
      <c r="I6" s="4"/>
    </row>
    <row r="7" spans="1:9" ht="12.75">
      <c r="A7" s="29" t="s">
        <v>88</v>
      </c>
      <c r="B7" s="91">
        <f>Labor!B8</f>
        <v>0</v>
      </c>
      <c r="C7" s="27"/>
      <c r="D7" s="27"/>
      <c r="E7" s="27"/>
      <c r="F7" s="27"/>
      <c r="G7" s="29"/>
      <c r="H7" s="29" t="s">
        <v>15</v>
      </c>
      <c r="I7" s="14"/>
    </row>
    <row r="8" spans="1:9" ht="12.75">
      <c r="A8" s="29" t="s">
        <v>89</v>
      </c>
      <c r="B8" s="91">
        <f>Labor!B9</f>
        <v>0</v>
      </c>
      <c r="C8" s="27"/>
      <c r="F8" s="28"/>
      <c r="G8" s="30"/>
      <c r="H8" s="30" t="s">
        <v>16</v>
      </c>
      <c r="I8" s="4"/>
    </row>
    <row r="9" spans="1:9" ht="12.75">
      <c r="A9" s="29" t="s">
        <v>93</v>
      </c>
      <c r="B9" s="6"/>
      <c r="C9" s="27"/>
      <c r="F9" s="28"/>
      <c r="G9" s="30"/>
      <c r="H9" s="30"/>
      <c r="I9" s="4"/>
    </row>
    <row r="10" spans="1:9" ht="12.75">
      <c r="A10" s="29" t="s">
        <v>94</v>
      </c>
      <c r="B10" s="94">
        <f>Labor!B11</f>
        <v>0</v>
      </c>
      <c r="C10" s="65"/>
      <c r="D10" s="67"/>
      <c r="E10" s="67"/>
      <c r="F10" s="68"/>
      <c r="G10" s="69"/>
      <c r="H10" s="69"/>
      <c r="I10" s="67"/>
    </row>
    <row r="11" spans="1:9" ht="12.75">
      <c r="A11" s="29"/>
      <c r="B11" s="95">
        <f>Labor!B12</f>
        <v>0</v>
      </c>
      <c r="C11" s="66"/>
      <c r="D11" s="71"/>
      <c r="E11" s="71"/>
      <c r="F11" s="72"/>
      <c r="G11" s="73"/>
      <c r="H11" s="73"/>
      <c r="I11" s="71"/>
    </row>
    <row r="12" spans="1:9" ht="12.75">
      <c r="A12" s="29"/>
      <c r="B12" s="6"/>
      <c r="C12" s="6"/>
      <c r="D12" s="4"/>
      <c r="E12" s="4"/>
      <c r="F12" s="15"/>
      <c r="G12" s="43"/>
      <c r="H12" s="43"/>
      <c r="I12" s="4"/>
    </row>
    <row r="13" spans="1:9" ht="12.75">
      <c r="A13" s="2" t="s">
        <v>36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131"/>
      <c r="B14" s="132"/>
      <c r="C14" s="49"/>
      <c r="D14" s="49"/>
      <c r="E14" s="49"/>
      <c r="F14" s="49"/>
      <c r="G14" s="41" t="s">
        <v>12</v>
      </c>
      <c r="H14" s="38"/>
      <c r="I14" s="40" t="s">
        <v>12</v>
      </c>
    </row>
    <row r="15" spans="1:9" ht="12.75">
      <c r="A15" s="109" t="s">
        <v>43</v>
      </c>
      <c r="B15" s="100"/>
      <c r="C15" s="50"/>
      <c r="D15" s="50" t="s">
        <v>92</v>
      </c>
      <c r="E15" s="50" t="s">
        <v>38</v>
      </c>
      <c r="F15" s="50" t="s">
        <v>41</v>
      </c>
      <c r="G15" s="37" t="s">
        <v>77</v>
      </c>
      <c r="H15" s="18"/>
      <c r="I15" s="36" t="s">
        <v>78</v>
      </c>
    </row>
    <row r="16" spans="1:9" ht="12.75">
      <c r="A16" s="134" t="s">
        <v>44</v>
      </c>
      <c r="B16" s="135"/>
      <c r="C16" s="48" t="s">
        <v>37</v>
      </c>
      <c r="D16" s="48" t="s">
        <v>40</v>
      </c>
      <c r="E16" s="48" t="s">
        <v>6</v>
      </c>
      <c r="F16" s="48" t="s">
        <v>42</v>
      </c>
      <c r="G16" s="31" t="s">
        <v>70</v>
      </c>
      <c r="H16" s="32"/>
      <c r="I16" s="8" t="s">
        <v>71</v>
      </c>
    </row>
    <row r="17" spans="1:9" ht="12.75">
      <c r="A17" s="129"/>
      <c r="B17" s="129"/>
      <c r="C17" s="59"/>
      <c r="D17" s="59"/>
      <c r="E17" s="59"/>
      <c r="F17" s="74"/>
      <c r="G17" s="96">
        <f>IF(D17="N",(E17*F17),IF(D17="Y",(0),G7))</f>
        <v>0</v>
      </c>
      <c r="H17" s="97"/>
      <c r="I17" s="87">
        <f>IF(D17="Y",(E17*F17),IF(D17="N",(0),0))</f>
        <v>0</v>
      </c>
    </row>
    <row r="18" spans="1:9" ht="12.75">
      <c r="A18" s="129"/>
      <c r="B18" s="129"/>
      <c r="C18" s="59"/>
      <c r="D18" s="59"/>
      <c r="E18" s="59"/>
      <c r="F18" s="74"/>
      <c r="G18" s="96">
        <f aca="true" t="shared" si="0" ref="G18:G25">IF(D18="N",(E18*F18),IF(D18="Y",(0),0))</f>
        <v>0</v>
      </c>
      <c r="H18" s="97"/>
      <c r="I18" s="87">
        <f aca="true" t="shared" si="1" ref="I18:I25">IF(D18="Y",(E18*F18),IF(D18="N",(0),0))</f>
        <v>0</v>
      </c>
    </row>
    <row r="19" spans="1:9" ht="12.75">
      <c r="A19" s="129"/>
      <c r="B19" s="129"/>
      <c r="C19" s="59"/>
      <c r="D19" s="59"/>
      <c r="E19" s="59"/>
      <c r="F19" s="74"/>
      <c r="G19" s="96">
        <f t="shared" si="0"/>
        <v>0</v>
      </c>
      <c r="H19" s="97"/>
      <c r="I19" s="87">
        <f t="shared" si="1"/>
        <v>0</v>
      </c>
    </row>
    <row r="20" spans="1:9" ht="12.75">
      <c r="A20" s="129"/>
      <c r="B20" s="129"/>
      <c r="C20" s="59"/>
      <c r="D20" s="59"/>
      <c r="E20" s="59"/>
      <c r="F20" s="74"/>
      <c r="G20" s="96">
        <f t="shared" si="0"/>
        <v>0</v>
      </c>
      <c r="H20" s="97"/>
      <c r="I20" s="87">
        <f t="shared" si="1"/>
        <v>0</v>
      </c>
    </row>
    <row r="21" spans="1:9" ht="12.75">
      <c r="A21" s="129"/>
      <c r="B21" s="129"/>
      <c r="C21" s="59"/>
      <c r="D21" s="59"/>
      <c r="E21" s="59"/>
      <c r="F21" s="74"/>
      <c r="G21" s="96">
        <f t="shared" si="0"/>
        <v>0</v>
      </c>
      <c r="H21" s="97"/>
      <c r="I21" s="87">
        <f t="shared" si="1"/>
        <v>0</v>
      </c>
    </row>
    <row r="22" spans="1:9" ht="12.75">
      <c r="A22" s="129"/>
      <c r="B22" s="129"/>
      <c r="C22" s="59"/>
      <c r="D22" s="59"/>
      <c r="E22" s="59"/>
      <c r="F22" s="74"/>
      <c r="G22" s="96">
        <f t="shared" si="0"/>
        <v>0</v>
      </c>
      <c r="H22" s="97"/>
      <c r="I22" s="87">
        <f t="shared" si="1"/>
        <v>0</v>
      </c>
    </row>
    <row r="23" spans="1:9" ht="12.75">
      <c r="A23" s="129"/>
      <c r="B23" s="129"/>
      <c r="C23" s="59"/>
      <c r="D23" s="59"/>
      <c r="E23" s="59"/>
      <c r="F23" s="74"/>
      <c r="G23" s="96">
        <f t="shared" si="0"/>
        <v>0</v>
      </c>
      <c r="H23" s="97"/>
      <c r="I23" s="87">
        <f t="shared" si="1"/>
        <v>0</v>
      </c>
    </row>
    <row r="24" spans="1:9" ht="12.75">
      <c r="A24" s="129"/>
      <c r="B24" s="129"/>
      <c r="C24" s="59"/>
      <c r="D24" s="59"/>
      <c r="E24" s="59"/>
      <c r="F24" s="74"/>
      <c r="G24" s="96">
        <f t="shared" si="0"/>
        <v>0</v>
      </c>
      <c r="H24" s="97"/>
      <c r="I24" s="87">
        <f t="shared" si="1"/>
        <v>0</v>
      </c>
    </row>
    <row r="25" spans="1:9" ht="12.75">
      <c r="A25" s="129"/>
      <c r="B25" s="129"/>
      <c r="C25" s="59"/>
      <c r="D25" s="59"/>
      <c r="E25" s="59"/>
      <c r="F25" s="74"/>
      <c r="G25" s="96">
        <f t="shared" si="0"/>
        <v>0</v>
      </c>
      <c r="H25" s="97"/>
      <c r="I25" s="87">
        <f t="shared" si="1"/>
        <v>0</v>
      </c>
    </row>
    <row r="26" spans="1:9" ht="12.75">
      <c r="A26" s="9"/>
      <c r="B26" s="139" t="s">
        <v>69</v>
      </c>
      <c r="C26" s="139"/>
      <c r="D26" s="139"/>
      <c r="E26" s="139"/>
      <c r="F26" s="140"/>
      <c r="G26" s="96">
        <f>SUM(G17:G25)</f>
        <v>0</v>
      </c>
      <c r="H26" s="33"/>
      <c r="I26" s="117"/>
    </row>
    <row r="27" spans="1:10" ht="12.75">
      <c r="A27" s="9"/>
      <c r="B27" s="110" t="s">
        <v>73</v>
      </c>
      <c r="C27" s="110"/>
      <c r="D27" s="110"/>
      <c r="E27" s="110"/>
      <c r="F27" s="130"/>
      <c r="G27" s="78"/>
      <c r="H27" s="33"/>
      <c r="I27" s="118"/>
      <c r="J27" s="20"/>
    </row>
    <row r="28" spans="1:10" ht="12.75">
      <c r="A28" s="9"/>
      <c r="B28" s="104" t="s">
        <v>74</v>
      </c>
      <c r="C28" s="104"/>
      <c r="D28" s="104"/>
      <c r="E28" s="104"/>
      <c r="F28" s="137"/>
      <c r="G28" s="98">
        <f>SUM(G26:G27)</f>
        <v>0</v>
      </c>
      <c r="H28" s="33"/>
      <c r="I28" s="119"/>
      <c r="J28" s="77"/>
    </row>
    <row r="29" spans="1:10" ht="12.75">
      <c r="A29" s="9"/>
      <c r="B29" s="105" t="s">
        <v>72</v>
      </c>
      <c r="C29" s="105"/>
      <c r="D29" s="105"/>
      <c r="E29" s="105"/>
      <c r="F29" s="136"/>
      <c r="G29" s="120"/>
      <c r="H29" s="33"/>
      <c r="I29" s="87">
        <f>SUM(I17:I25)</f>
        <v>0</v>
      </c>
      <c r="J29" s="64"/>
    </row>
    <row r="30" spans="1:10" ht="12.75">
      <c r="A30" s="9"/>
      <c r="B30" s="110" t="s">
        <v>75</v>
      </c>
      <c r="C30" s="110"/>
      <c r="D30" s="110"/>
      <c r="E30" s="110"/>
      <c r="F30" s="130"/>
      <c r="G30" s="121"/>
      <c r="H30" s="33"/>
      <c r="I30" s="74"/>
      <c r="J30" s="20"/>
    </row>
    <row r="31" spans="2:9" ht="12.75">
      <c r="B31" s="104" t="s">
        <v>76</v>
      </c>
      <c r="C31" s="104"/>
      <c r="D31" s="104"/>
      <c r="E31" s="104"/>
      <c r="F31" s="137"/>
      <c r="G31" s="122"/>
      <c r="H31" s="33"/>
      <c r="I31" s="103">
        <f>SUM(I29:I30)</f>
        <v>0</v>
      </c>
    </row>
    <row r="32" spans="2:9" ht="12.75">
      <c r="B32" s="104" t="s">
        <v>45</v>
      </c>
      <c r="C32" s="105"/>
      <c r="D32" s="105"/>
      <c r="E32" s="105"/>
      <c r="F32" s="105"/>
      <c r="G32" s="106">
        <f>SUM(G28,I31)</f>
        <v>0</v>
      </c>
      <c r="H32" s="107"/>
      <c r="I32" s="108"/>
    </row>
    <row r="34" ht="12.75">
      <c r="J34" s="20" t="s">
        <v>128</v>
      </c>
    </row>
    <row r="35" spans="1:10" ht="12.75">
      <c r="A35" s="2" t="s">
        <v>46</v>
      </c>
      <c r="B35" s="2"/>
      <c r="C35" s="2"/>
      <c r="D35" s="2"/>
      <c r="E35" s="2"/>
      <c r="F35" s="2"/>
      <c r="G35" s="2"/>
      <c r="H35" s="2"/>
      <c r="I35" s="2"/>
      <c r="J35" s="77" t="s">
        <v>115</v>
      </c>
    </row>
    <row r="36" spans="1:10" ht="12.75">
      <c r="A36" s="51"/>
      <c r="B36" s="51"/>
      <c r="C36" s="51"/>
      <c r="D36" s="52" t="s">
        <v>79</v>
      </c>
      <c r="E36" s="131"/>
      <c r="F36" s="133"/>
      <c r="G36" s="51"/>
      <c r="H36" s="39"/>
      <c r="I36" s="39"/>
      <c r="J36" s="64" t="s">
        <v>117</v>
      </c>
    </row>
    <row r="37" spans="1:10" ht="12.75">
      <c r="A37" s="48" t="s">
        <v>47</v>
      </c>
      <c r="B37" s="48" t="s">
        <v>49</v>
      </c>
      <c r="C37" s="48" t="s">
        <v>48</v>
      </c>
      <c r="D37" s="48" t="s">
        <v>12</v>
      </c>
      <c r="E37" s="138" t="s">
        <v>51</v>
      </c>
      <c r="F37" s="138"/>
      <c r="G37" s="48" t="s">
        <v>50</v>
      </c>
      <c r="H37" s="8" t="s">
        <v>50</v>
      </c>
      <c r="I37" s="8" t="s">
        <v>12</v>
      </c>
      <c r="J37" s="20" t="s">
        <v>116</v>
      </c>
    </row>
    <row r="38" spans="1:11" ht="12.75">
      <c r="A38" s="59"/>
      <c r="B38" s="59"/>
      <c r="C38" s="59"/>
      <c r="D38" s="59"/>
      <c r="E38" s="129"/>
      <c r="F38" s="129"/>
      <c r="G38" s="74"/>
      <c r="H38" s="11"/>
      <c r="I38" s="87">
        <f aca="true" t="shared" si="2" ref="I38:I43">E38*G38</f>
        <v>0</v>
      </c>
      <c r="K38" s="79"/>
    </row>
    <row r="39" spans="1:9" ht="12.75">
      <c r="A39" s="59"/>
      <c r="B39" s="59"/>
      <c r="C39" s="59"/>
      <c r="D39" s="59"/>
      <c r="E39" s="129"/>
      <c r="F39" s="129"/>
      <c r="G39" s="74"/>
      <c r="H39" s="11"/>
      <c r="I39" s="87">
        <f t="shared" si="2"/>
        <v>0</v>
      </c>
    </row>
    <row r="40" spans="1:9" ht="12.75">
      <c r="A40" s="59"/>
      <c r="B40" s="59"/>
      <c r="C40" s="59"/>
      <c r="D40" s="59"/>
      <c r="E40" s="129"/>
      <c r="F40" s="129"/>
      <c r="G40" s="74"/>
      <c r="H40" s="11"/>
      <c r="I40" s="87">
        <f t="shared" si="2"/>
        <v>0</v>
      </c>
    </row>
    <row r="41" spans="1:9" ht="12.75">
      <c r="A41" s="59"/>
      <c r="B41" s="59"/>
      <c r="C41" s="59"/>
      <c r="D41" s="59"/>
      <c r="E41" s="127"/>
      <c r="F41" s="128"/>
      <c r="G41" s="74"/>
      <c r="H41" s="11"/>
      <c r="I41" s="87">
        <f t="shared" si="2"/>
        <v>0</v>
      </c>
    </row>
    <row r="42" spans="1:9" ht="12.75">
      <c r="A42" s="59"/>
      <c r="B42" s="59"/>
      <c r="C42" s="59"/>
      <c r="D42" s="59"/>
      <c r="E42" s="127"/>
      <c r="F42" s="128"/>
      <c r="G42" s="74"/>
      <c r="H42" s="11"/>
      <c r="I42" s="87">
        <f t="shared" si="2"/>
        <v>0</v>
      </c>
    </row>
    <row r="43" spans="1:9" ht="12.75">
      <c r="A43" s="59"/>
      <c r="B43" s="59"/>
      <c r="C43" s="59"/>
      <c r="D43" s="59"/>
      <c r="E43" s="127"/>
      <c r="F43" s="128"/>
      <c r="G43" s="74"/>
      <c r="H43" s="11"/>
      <c r="I43" s="87">
        <f t="shared" si="2"/>
        <v>0</v>
      </c>
    </row>
    <row r="44" spans="1:9" ht="12.75">
      <c r="A44" s="27"/>
      <c r="B44" s="27"/>
      <c r="C44" s="125" t="s">
        <v>52</v>
      </c>
      <c r="D44" s="125"/>
      <c r="E44" s="125"/>
      <c r="F44" s="125"/>
      <c r="G44" s="125"/>
      <c r="H44" s="126"/>
      <c r="I44" s="87">
        <f>SUM(I38:I43)</f>
        <v>0</v>
      </c>
    </row>
    <row r="45" spans="1:9" ht="12.75">
      <c r="A45" s="27"/>
      <c r="B45" s="27"/>
      <c r="C45" s="123" t="s">
        <v>53</v>
      </c>
      <c r="D45" s="123"/>
      <c r="E45" s="123"/>
      <c r="F45" s="123"/>
      <c r="G45" s="123"/>
      <c r="H45" s="124"/>
      <c r="I45" s="62"/>
    </row>
    <row r="46" spans="1:9" ht="12.75">
      <c r="A46" s="27"/>
      <c r="B46" s="27"/>
      <c r="C46" s="123" t="s">
        <v>54</v>
      </c>
      <c r="D46" s="123"/>
      <c r="E46" s="123"/>
      <c r="F46" s="123"/>
      <c r="G46" s="123"/>
      <c r="H46" s="124"/>
      <c r="I46" s="87">
        <f>SUM(I44:I45)</f>
        <v>0</v>
      </c>
    </row>
    <row r="48" spans="1:3" ht="12.75">
      <c r="A48" s="5"/>
      <c r="B48" s="5"/>
      <c r="C48" s="5"/>
    </row>
    <row r="49" spans="1:3" ht="12.75">
      <c r="A49" s="1" t="s">
        <v>56</v>
      </c>
      <c r="B49" s="1"/>
      <c r="C49" s="1"/>
    </row>
    <row r="51" ht="12.75">
      <c r="H51" t="e">
        <f>IF('Equipment and Materials'!G17=0,(X))</f>
        <v>#NAME?</v>
      </c>
    </row>
    <row r="52" spans="1:3" ht="12.75">
      <c r="A52" s="5"/>
      <c r="B52" s="5"/>
      <c r="C52" s="5"/>
    </row>
    <row r="53" spans="1:3" ht="12.75">
      <c r="A53" s="1" t="s">
        <v>55</v>
      </c>
      <c r="B53" s="1"/>
      <c r="C53" s="1"/>
    </row>
  </sheetData>
  <sheetProtection sheet="1" objects="1" scenarios="1"/>
  <mergeCells count="35">
    <mergeCell ref="B28:F28"/>
    <mergeCell ref="A18:B18"/>
    <mergeCell ref="A19:B19"/>
    <mergeCell ref="A20:B20"/>
    <mergeCell ref="A22:B22"/>
    <mergeCell ref="E2:G2"/>
    <mergeCell ref="E3:G3"/>
    <mergeCell ref="E38:F38"/>
    <mergeCell ref="E39:F39"/>
    <mergeCell ref="B29:F29"/>
    <mergeCell ref="B31:F31"/>
    <mergeCell ref="B30:F30"/>
    <mergeCell ref="E37:F37"/>
    <mergeCell ref="A25:B25"/>
    <mergeCell ref="B26:F26"/>
    <mergeCell ref="A14:B14"/>
    <mergeCell ref="E36:F36"/>
    <mergeCell ref="B32:F32"/>
    <mergeCell ref="G32:I32"/>
    <mergeCell ref="A24:B24"/>
    <mergeCell ref="A21:B21"/>
    <mergeCell ref="A23:B23"/>
    <mergeCell ref="A15:B15"/>
    <mergeCell ref="A16:B16"/>
    <mergeCell ref="A17:B17"/>
    <mergeCell ref="I26:I28"/>
    <mergeCell ref="G29:G31"/>
    <mergeCell ref="C45:H45"/>
    <mergeCell ref="C46:H46"/>
    <mergeCell ref="C44:H44"/>
    <mergeCell ref="E42:F42"/>
    <mergeCell ref="E43:F43"/>
    <mergeCell ref="E40:F40"/>
    <mergeCell ref="E41:F41"/>
    <mergeCell ref="B27:F27"/>
  </mergeCells>
  <printOptions/>
  <pageMargins left="0.75" right="0.75" top="1" bottom="1" header="0.5" footer="0.5"/>
  <pageSetup horizontalDpi="600" verticalDpi="600" orientation="portrait" r:id="rId2"/>
  <headerFooter alignWithMargins="0">
    <oddFooter>&amp;L____Contractor&amp;C____Resident Eng. (2 copies)&amp;RSheet ____ of ____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2.57421875" style="0" customWidth="1"/>
    <col min="2" max="2" width="10.7109375" style="0" customWidth="1"/>
    <col min="6" max="6" width="1.1484375" style="0" customWidth="1"/>
    <col min="9" max="9" width="1.1484375" style="0" customWidth="1"/>
  </cols>
  <sheetData>
    <row r="1" ht="12.75">
      <c r="A1" s="53" t="s">
        <v>120</v>
      </c>
    </row>
    <row r="2" spans="1:11" ht="12.75">
      <c r="A2" s="29"/>
      <c r="B2" s="29"/>
      <c r="C2" s="29"/>
      <c r="D2" s="29"/>
      <c r="E2" s="29"/>
      <c r="F2" s="29"/>
      <c r="G2" s="29"/>
      <c r="H2" s="29"/>
      <c r="I2" s="29"/>
      <c r="J2" s="29" t="s">
        <v>86</v>
      </c>
      <c r="K2" s="89">
        <f>Labor!B2</f>
        <v>0</v>
      </c>
    </row>
    <row r="3" spans="1:11" ht="12.75">
      <c r="A3" s="29"/>
      <c r="B3" s="29"/>
      <c r="C3" s="29"/>
      <c r="D3" s="29"/>
      <c r="E3" s="29"/>
      <c r="F3" s="29"/>
      <c r="G3" s="105" t="s">
        <v>85</v>
      </c>
      <c r="H3" s="105"/>
      <c r="I3" s="105"/>
      <c r="J3" s="105"/>
      <c r="K3" s="91">
        <f>Labor!H2</f>
        <v>0</v>
      </c>
    </row>
    <row r="4" spans="1:11" ht="15.75">
      <c r="A4" s="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57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 t="s">
        <v>58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2" ht="12.75">
      <c r="A7" s="29" t="s">
        <v>87</v>
      </c>
      <c r="B7" s="85">
        <f>Labor!B7</f>
        <v>0</v>
      </c>
    </row>
    <row r="8" spans="1:11" ht="12.75">
      <c r="A8" s="29" t="s">
        <v>88</v>
      </c>
      <c r="B8" s="91">
        <f>Labor!B8</f>
        <v>0</v>
      </c>
      <c r="C8" s="35"/>
      <c r="D8" s="27"/>
      <c r="E8" s="27"/>
      <c r="F8" s="27"/>
      <c r="G8" s="27"/>
      <c r="H8" s="29"/>
      <c r="I8" s="29"/>
      <c r="J8" s="29"/>
      <c r="K8" s="29"/>
    </row>
    <row r="9" spans="1:2" ht="12.75">
      <c r="A9" s="29" t="s">
        <v>89</v>
      </c>
      <c r="B9" s="91">
        <f>Labor!B9</f>
        <v>0</v>
      </c>
    </row>
    <row r="10" spans="1:11" ht="12.75">
      <c r="A10" s="29" t="s">
        <v>95</v>
      </c>
      <c r="D10" s="4"/>
      <c r="E10" s="4"/>
      <c r="F10" s="4"/>
      <c r="G10" s="4"/>
      <c r="H10" s="4"/>
      <c r="I10" s="4"/>
      <c r="J10" s="4"/>
      <c r="K10" s="4"/>
    </row>
    <row r="11" spans="1:11" ht="12.75">
      <c r="A11" s="6" t="s">
        <v>94</v>
      </c>
      <c r="B11" s="92">
        <f>Labor!B11</f>
        <v>0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2.75">
      <c r="A12" s="4"/>
      <c r="B12" s="93">
        <f>Labor!B12</f>
        <v>0</v>
      </c>
      <c r="C12" s="71"/>
      <c r="D12" s="71"/>
      <c r="E12" s="71"/>
      <c r="F12" s="71"/>
      <c r="G12" s="71"/>
      <c r="H12" s="70"/>
      <c r="I12" s="70"/>
      <c r="J12" s="71"/>
      <c r="K12" s="71"/>
    </row>
    <row r="13" spans="8:9" ht="12.75">
      <c r="H13" s="35"/>
      <c r="I13" s="35"/>
    </row>
    <row r="14" spans="4:11" ht="12.75">
      <c r="D14" s="123" t="s">
        <v>62</v>
      </c>
      <c r="E14" s="123"/>
      <c r="F14" s="27"/>
      <c r="G14" s="123" t="s">
        <v>61</v>
      </c>
      <c r="H14" s="123"/>
      <c r="I14" s="27"/>
      <c r="J14" s="123" t="s">
        <v>60</v>
      </c>
      <c r="K14" s="123"/>
    </row>
    <row r="15" spans="4:11" ht="12.75">
      <c r="D15" s="27"/>
      <c r="E15" s="27"/>
      <c r="F15" s="27"/>
      <c r="G15" s="27"/>
      <c r="H15" s="27"/>
      <c r="I15" s="27"/>
      <c r="J15" s="27"/>
      <c r="K15" s="27"/>
    </row>
    <row r="16" spans="1:11" ht="12.75">
      <c r="A16" t="s">
        <v>59</v>
      </c>
      <c r="D16" s="143">
        <f>Labor!G48</f>
        <v>0</v>
      </c>
      <c r="E16" s="143"/>
      <c r="G16" s="143">
        <f>Labor!H48</f>
        <v>0</v>
      </c>
      <c r="H16" s="143"/>
      <c r="I16" s="6"/>
      <c r="J16" s="143">
        <f>D16+G16</f>
        <v>0</v>
      </c>
      <c r="K16" s="143"/>
    </row>
    <row r="17" spans="1:11" ht="12.75">
      <c r="A17" t="s">
        <v>63</v>
      </c>
      <c r="J17" s="148">
        <f>J16*0.2</f>
        <v>0</v>
      </c>
      <c r="K17" s="148"/>
    </row>
    <row r="18" spans="1:11" ht="12.75">
      <c r="A18" s="53" t="s">
        <v>64</v>
      </c>
      <c r="B18" s="53"/>
      <c r="C18" s="53"/>
      <c r="D18" s="53"/>
      <c r="E18" s="110" t="s">
        <v>65</v>
      </c>
      <c r="F18" s="110"/>
      <c r="G18" s="110"/>
      <c r="H18" s="75"/>
      <c r="J18" s="144">
        <f>D16*H18</f>
        <v>0</v>
      </c>
      <c r="K18" s="144"/>
    </row>
    <row r="19" spans="1:12" ht="12.75">
      <c r="A19" t="s">
        <v>66</v>
      </c>
      <c r="J19" s="144">
        <f>J18*0.2</f>
        <v>0</v>
      </c>
      <c r="K19" s="144"/>
      <c r="L19" s="20" t="s">
        <v>122</v>
      </c>
    </row>
    <row r="20" spans="1:12" ht="12.75">
      <c r="A20" t="s">
        <v>46</v>
      </c>
      <c r="J20" s="144">
        <f>'Equipment and Materials'!I46</f>
        <v>0</v>
      </c>
      <c r="K20" s="144"/>
      <c r="L20" s="20" t="s">
        <v>121</v>
      </c>
    </row>
    <row r="21" spans="1:11" ht="12.75">
      <c r="A21" t="s">
        <v>67</v>
      </c>
      <c r="J21" s="144">
        <f>J20*0.2</f>
        <v>0</v>
      </c>
      <c r="K21" s="144"/>
    </row>
    <row r="22" spans="1:11" ht="12.75">
      <c r="A22" s="53" t="s">
        <v>68</v>
      </c>
      <c r="J22" s="145"/>
      <c r="K22" s="145"/>
    </row>
    <row r="23" spans="10:11" ht="12.75">
      <c r="J23" s="17"/>
      <c r="K23" s="17"/>
    </row>
    <row r="24" spans="4:11" ht="12.75">
      <c r="D24" s="141" t="s">
        <v>83</v>
      </c>
      <c r="E24" s="141"/>
      <c r="G24" s="141" t="s">
        <v>39</v>
      </c>
      <c r="H24" s="141"/>
      <c r="J24" s="146"/>
      <c r="K24" s="146"/>
    </row>
    <row r="25" spans="1:11" ht="12.75">
      <c r="A25" t="s">
        <v>82</v>
      </c>
      <c r="D25" s="142">
        <f>'Equipment and Materials'!$G$28</f>
        <v>0</v>
      </c>
      <c r="E25" s="142"/>
      <c r="G25" s="142">
        <f>'Equipment and Materials'!$I$31</f>
        <v>0</v>
      </c>
      <c r="H25" s="142"/>
      <c r="J25" s="143">
        <f>'Equipment and Materials'!G32</f>
        <v>0</v>
      </c>
      <c r="K25" s="143"/>
    </row>
    <row r="26" spans="3:11" ht="12.75">
      <c r="C26" s="34"/>
      <c r="J26" s="149"/>
      <c r="K26" s="149"/>
    </row>
    <row r="27" spans="3:12" ht="12.75">
      <c r="C27" s="34"/>
      <c r="J27" s="15"/>
      <c r="K27" s="15"/>
      <c r="L27" s="20" t="s">
        <v>129</v>
      </c>
    </row>
    <row r="28" spans="1:12" ht="12.75">
      <c r="A28" t="s">
        <v>80</v>
      </c>
      <c r="J28" s="143">
        <f>D25*0.2</f>
        <v>0</v>
      </c>
      <c r="K28" s="143"/>
      <c r="L28" s="20" t="s">
        <v>130</v>
      </c>
    </row>
    <row r="29" spans="1:12" ht="12.75">
      <c r="A29" t="s">
        <v>81</v>
      </c>
      <c r="J29" s="143">
        <f>G25*0.05</f>
        <v>0</v>
      </c>
      <c r="K29" s="143"/>
      <c r="L29" s="20"/>
    </row>
    <row r="30" spans="1:11" ht="12.75">
      <c r="A30" s="53" t="s">
        <v>96</v>
      </c>
      <c r="J30" s="147"/>
      <c r="K30" s="147"/>
    </row>
    <row r="32" spans="7:11" ht="13.5" thickBot="1">
      <c r="G32" s="104" t="s">
        <v>97</v>
      </c>
      <c r="H32" s="104"/>
      <c r="J32" s="150">
        <f>SUM(J16:J30)</f>
        <v>0</v>
      </c>
      <c r="K32" s="150"/>
    </row>
    <row r="33" ht="13.5" thickTop="1"/>
    <row r="39" spans="1:7" ht="12.75">
      <c r="A39" s="29" t="s">
        <v>98</v>
      </c>
      <c r="B39" s="5"/>
      <c r="C39" s="5"/>
      <c r="D39" s="5"/>
      <c r="E39" s="5"/>
      <c r="F39" s="5"/>
      <c r="G39" t="s">
        <v>99</v>
      </c>
    </row>
    <row r="42" spans="1:11" ht="12.75">
      <c r="A42" s="29" t="s">
        <v>98</v>
      </c>
      <c r="B42" s="5"/>
      <c r="C42" s="5"/>
      <c r="D42" s="5"/>
      <c r="E42" s="5"/>
      <c r="F42" s="5"/>
      <c r="H42" s="5"/>
      <c r="I42" s="5"/>
      <c r="J42" s="5"/>
      <c r="K42" s="5"/>
    </row>
    <row r="43" spans="8:11" ht="12.75">
      <c r="H43" s="125" t="s">
        <v>100</v>
      </c>
      <c r="I43" s="125"/>
      <c r="J43" s="125"/>
      <c r="K43" s="125"/>
    </row>
    <row r="45" spans="1:7" ht="12.75">
      <c r="A45" s="29" t="s">
        <v>101</v>
      </c>
      <c r="B45" s="5"/>
      <c r="C45" s="5"/>
      <c r="D45" s="5"/>
      <c r="E45" s="5"/>
      <c r="F45" s="5"/>
      <c r="G45" s="5"/>
    </row>
    <row r="46" spans="2:7" ht="12.75">
      <c r="B46" s="125" t="s">
        <v>17</v>
      </c>
      <c r="C46" s="125"/>
      <c r="D46" s="125"/>
      <c r="E46" s="125"/>
      <c r="F46" s="125"/>
      <c r="G46" s="125"/>
    </row>
    <row r="48" ht="12.75">
      <c r="A48" t="s">
        <v>102</v>
      </c>
    </row>
    <row r="49" spans="2:3" ht="12.75">
      <c r="B49" s="29" t="s">
        <v>103</v>
      </c>
      <c r="C49" t="s">
        <v>104</v>
      </c>
    </row>
    <row r="50" spans="2:3" ht="12.75">
      <c r="B50" s="29" t="s">
        <v>105</v>
      </c>
      <c r="C50" t="s">
        <v>106</v>
      </c>
    </row>
    <row r="51" spans="2:3" ht="12.75">
      <c r="B51" s="29" t="s">
        <v>107</v>
      </c>
      <c r="C51" t="s">
        <v>108</v>
      </c>
    </row>
    <row r="52" spans="2:3" ht="12.75">
      <c r="B52" s="29" t="s">
        <v>109</v>
      </c>
      <c r="C52" t="s">
        <v>110</v>
      </c>
    </row>
  </sheetData>
  <sheetProtection sheet="1" objects="1" scenarios="1"/>
  <mergeCells count="28">
    <mergeCell ref="G32:H32"/>
    <mergeCell ref="J32:K32"/>
    <mergeCell ref="H43:K43"/>
    <mergeCell ref="B46:G46"/>
    <mergeCell ref="D14:E14"/>
    <mergeCell ref="E18:G18"/>
    <mergeCell ref="J18:K18"/>
    <mergeCell ref="J30:K30"/>
    <mergeCell ref="D16:E16"/>
    <mergeCell ref="G16:H16"/>
    <mergeCell ref="J16:K16"/>
    <mergeCell ref="J17:K17"/>
    <mergeCell ref="J26:K26"/>
    <mergeCell ref="J28:K28"/>
    <mergeCell ref="J29:K29"/>
    <mergeCell ref="G3:J3"/>
    <mergeCell ref="J19:K19"/>
    <mergeCell ref="J20:K20"/>
    <mergeCell ref="J21:K21"/>
    <mergeCell ref="J22:K22"/>
    <mergeCell ref="J14:K14"/>
    <mergeCell ref="G14:H14"/>
    <mergeCell ref="J25:K25"/>
    <mergeCell ref="J24:K24"/>
    <mergeCell ref="D24:E24"/>
    <mergeCell ref="G24:H24"/>
    <mergeCell ref="D25:E25"/>
    <mergeCell ref="G25:H25"/>
  </mergeCells>
  <printOptions/>
  <pageMargins left="0.75" right="0.75" top="1" bottom="1" header="0.5" footer="0.5"/>
  <pageSetup horizontalDpi="600" verticalDpi="600" orientation="portrait" r:id="rId2"/>
  <headerFooter alignWithMargins="0">
    <oddFooter>&amp;L___Contractor (1)&amp;C___Const.(1)                          ___Dist.(1)&amp;R___Resient Engineer(1)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cp:lastPrinted>2002-01-11T20:43:09Z</cp:lastPrinted>
  <dcterms:created xsi:type="dcterms:W3CDTF">2002-01-07T13:29:28Z</dcterms:created>
  <dcterms:modified xsi:type="dcterms:W3CDTF">2002-01-23T15:20:42Z</dcterms:modified>
  <cp:category/>
  <cp:version/>
  <cp:contentType/>
  <cp:contentStatus/>
</cp:coreProperties>
</file>