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55" windowWidth="19080" windowHeight="8325"/>
  </bookViews>
  <sheets>
    <sheet name="Length" sheetId="1" r:id="rId1"/>
    <sheet name="Log Miles" sheetId="2" r:id="rId2"/>
    <sheet name="Station" sheetId="5" r:id="rId3"/>
    <sheet name="SY" sheetId="4" r:id="rId4"/>
    <sheet name="Plan Factor(Log Mile)" sheetId="3" r:id="rId5"/>
    <sheet name="Plan Factor(Stations)" sheetId="6" r:id="rId6"/>
  </sheets>
  <definedNames>
    <definedName name="_xlnm.Print_Area" localSheetId="0">Length!$A$1:$O$40</definedName>
    <definedName name="_xlnm.Print_Area" localSheetId="1">'Log Miles'!$A$1:$P$56</definedName>
    <definedName name="_xlnm.Print_Area" localSheetId="4">'Plan Factor(Log Mile)'!$A$1:$K$54</definedName>
    <definedName name="_xlnm.Print_Area" localSheetId="5">'Plan Factor(Stations)'!$A$1:$K$54</definedName>
    <definedName name="_xlnm.Print_Area" localSheetId="2">Station!$A$1:$P$54</definedName>
    <definedName name="_xlnm.Print_Area" localSheetId="3">SY!$A$1:$O$40</definedName>
  </definedNames>
  <calcPr calcId="145621"/>
</workbook>
</file>

<file path=xl/calcChain.xml><?xml version="1.0" encoding="utf-8"?>
<calcChain xmlns="http://schemas.openxmlformats.org/spreadsheetml/2006/main">
  <c r="H7" i="6" l="1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8" i="3"/>
  <c r="H7" i="3"/>
  <c r="K13" i="4"/>
  <c r="K14" i="4"/>
  <c r="K15" i="4"/>
  <c r="K16" i="4"/>
  <c r="K17" i="4"/>
  <c r="K18" i="4"/>
  <c r="K19" i="4"/>
  <c r="K20" i="4"/>
  <c r="K12" i="4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12" i="5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12" i="2"/>
  <c r="L13" i="1"/>
  <c r="L14" i="1"/>
  <c r="L15" i="1"/>
  <c r="L16" i="1"/>
  <c r="L17" i="1"/>
  <c r="L18" i="1"/>
  <c r="L19" i="1"/>
  <c r="L20" i="1"/>
  <c r="L12" i="1"/>
  <c r="H13" i="6" l="1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8" i="6"/>
  <c r="H9" i="6"/>
  <c r="H10" i="6"/>
  <c r="H11" i="6"/>
  <c r="H12" i="6"/>
  <c r="H11" i="1" l="1"/>
  <c r="H33" i="6" l="1"/>
  <c r="L36" i="5"/>
  <c r="K36" i="5"/>
  <c r="J36" i="5"/>
  <c r="I36" i="5"/>
  <c r="L35" i="5"/>
  <c r="K35" i="5"/>
  <c r="J35" i="5"/>
  <c r="I35" i="5"/>
  <c r="L34" i="5"/>
  <c r="K34" i="5"/>
  <c r="J34" i="5"/>
  <c r="I34" i="5"/>
  <c r="L33" i="5"/>
  <c r="K33" i="5"/>
  <c r="J33" i="5"/>
  <c r="I33" i="5"/>
  <c r="L32" i="5"/>
  <c r="K32" i="5"/>
  <c r="J32" i="5"/>
  <c r="I32" i="5"/>
  <c r="L31" i="5"/>
  <c r="K31" i="5"/>
  <c r="J31" i="5"/>
  <c r="I31" i="5"/>
  <c r="L30" i="5"/>
  <c r="K30" i="5"/>
  <c r="J30" i="5"/>
  <c r="I30" i="5"/>
  <c r="L29" i="5"/>
  <c r="K29" i="5"/>
  <c r="J29" i="5"/>
  <c r="I29" i="5"/>
  <c r="L28" i="5"/>
  <c r="K28" i="5"/>
  <c r="J28" i="5"/>
  <c r="I28" i="5"/>
  <c r="L27" i="5"/>
  <c r="K27" i="5"/>
  <c r="J27" i="5"/>
  <c r="I27" i="5"/>
  <c r="L26" i="5"/>
  <c r="K26" i="5"/>
  <c r="J26" i="5"/>
  <c r="I26" i="5"/>
  <c r="L25" i="5"/>
  <c r="K25" i="5"/>
  <c r="J25" i="5"/>
  <c r="I25" i="5"/>
  <c r="L24" i="5"/>
  <c r="K24" i="5"/>
  <c r="J24" i="5"/>
  <c r="I24" i="5"/>
  <c r="L23" i="5"/>
  <c r="K23" i="5"/>
  <c r="J23" i="5"/>
  <c r="I23" i="5"/>
  <c r="L22" i="5"/>
  <c r="K22" i="5"/>
  <c r="J22" i="5"/>
  <c r="I22" i="5"/>
  <c r="L21" i="5"/>
  <c r="K21" i="5"/>
  <c r="J21" i="5"/>
  <c r="I21" i="5"/>
  <c r="L20" i="5"/>
  <c r="K20" i="5"/>
  <c r="J20" i="5"/>
  <c r="I20" i="5"/>
  <c r="L19" i="5"/>
  <c r="K19" i="5"/>
  <c r="J19" i="5"/>
  <c r="I19" i="5"/>
  <c r="L18" i="5"/>
  <c r="K18" i="5"/>
  <c r="J18" i="5"/>
  <c r="I18" i="5"/>
  <c r="L17" i="5"/>
  <c r="K17" i="5"/>
  <c r="J17" i="5"/>
  <c r="I17" i="5"/>
  <c r="L16" i="5"/>
  <c r="K16" i="5"/>
  <c r="J16" i="5"/>
  <c r="I16" i="5"/>
  <c r="L15" i="5"/>
  <c r="K15" i="5"/>
  <c r="J15" i="5"/>
  <c r="I15" i="5"/>
  <c r="L14" i="5"/>
  <c r="K14" i="5"/>
  <c r="J14" i="5"/>
  <c r="I14" i="5"/>
  <c r="L13" i="5"/>
  <c r="K13" i="5"/>
  <c r="J13" i="5"/>
  <c r="I13" i="5"/>
  <c r="L12" i="5"/>
  <c r="K12" i="5"/>
  <c r="J12" i="5"/>
  <c r="I12" i="5"/>
  <c r="L11" i="5"/>
  <c r="K11" i="5"/>
  <c r="J11" i="5"/>
  <c r="I11" i="5"/>
  <c r="M11" i="5" l="1"/>
  <c r="J20" i="4"/>
  <c r="I20" i="4"/>
  <c r="H20" i="4"/>
  <c r="G20" i="4"/>
  <c r="J19" i="4"/>
  <c r="I19" i="4"/>
  <c r="H19" i="4"/>
  <c r="G19" i="4"/>
  <c r="J18" i="4"/>
  <c r="I18" i="4"/>
  <c r="H18" i="4"/>
  <c r="G18" i="4"/>
  <c r="J17" i="4"/>
  <c r="I17" i="4"/>
  <c r="H17" i="4"/>
  <c r="G17" i="4"/>
  <c r="J16" i="4"/>
  <c r="I16" i="4"/>
  <c r="H16" i="4"/>
  <c r="G16" i="4"/>
  <c r="J15" i="4"/>
  <c r="I15" i="4"/>
  <c r="H15" i="4"/>
  <c r="G15" i="4"/>
  <c r="J14" i="4"/>
  <c r="I14" i="4"/>
  <c r="H14" i="4"/>
  <c r="G14" i="4"/>
  <c r="J13" i="4"/>
  <c r="I13" i="4"/>
  <c r="H13" i="4"/>
  <c r="G13" i="4"/>
  <c r="J12" i="4"/>
  <c r="I12" i="4"/>
  <c r="H12" i="4"/>
  <c r="G12" i="4"/>
  <c r="J11" i="4"/>
  <c r="I11" i="4"/>
  <c r="H11" i="4"/>
  <c r="G11" i="4"/>
  <c r="K11" i="4" l="1"/>
  <c r="M37" i="5"/>
  <c r="I17" i="2"/>
  <c r="J17" i="2"/>
  <c r="K17" i="2"/>
  <c r="L17" i="2"/>
  <c r="I18" i="2"/>
  <c r="J18" i="2"/>
  <c r="K18" i="2"/>
  <c r="L18" i="2"/>
  <c r="I19" i="2"/>
  <c r="J19" i="2"/>
  <c r="K19" i="2"/>
  <c r="L19" i="2"/>
  <c r="I20" i="2"/>
  <c r="J20" i="2"/>
  <c r="K20" i="2"/>
  <c r="L20" i="2"/>
  <c r="I21" i="2"/>
  <c r="J21" i="2"/>
  <c r="K21" i="2"/>
  <c r="L21" i="2"/>
  <c r="I22" i="2"/>
  <c r="J22" i="2"/>
  <c r="K22" i="2"/>
  <c r="L22" i="2"/>
  <c r="I23" i="2"/>
  <c r="J23" i="2"/>
  <c r="K23" i="2"/>
  <c r="L23" i="2"/>
  <c r="I24" i="2"/>
  <c r="J24" i="2"/>
  <c r="K24" i="2"/>
  <c r="L24" i="2"/>
  <c r="I25" i="2"/>
  <c r="J25" i="2"/>
  <c r="K25" i="2"/>
  <c r="L25" i="2"/>
  <c r="I26" i="2"/>
  <c r="J26" i="2"/>
  <c r="K26" i="2"/>
  <c r="L26" i="2"/>
  <c r="I27" i="2"/>
  <c r="J27" i="2"/>
  <c r="K27" i="2"/>
  <c r="L27" i="2"/>
  <c r="I28" i="2"/>
  <c r="J28" i="2"/>
  <c r="K28" i="2"/>
  <c r="L28" i="2"/>
  <c r="I29" i="2"/>
  <c r="J29" i="2"/>
  <c r="K29" i="2"/>
  <c r="L29" i="2"/>
  <c r="I30" i="2"/>
  <c r="J30" i="2"/>
  <c r="K30" i="2"/>
  <c r="L30" i="2"/>
  <c r="I31" i="2"/>
  <c r="J31" i="2"/>
  <c r="K31" i="2"/>
  <c r="L31" i="2"/>
  <c r="I32" i="2"/>
  <c r="J32" i="2"/>
  <c r="K32" i="2"/>
  <c r="L32" i="2"/>
  <c r="I33" i="2"/>
  <c r="J33" i="2"/>
  <c r="K33" i="2"/>
  <c r="L33" i="2"/>
  <c r="I34" i="2"/>
  <c r="J34" i="2"/>
  <c r="K34" i="2"/>
  <c r="L34" i="2"/>
  <c r="I35" i="2"/>
  <c r="J35" i="2"/>
  <c r="K35" i="2"/>
  <c r="L35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L36" i="2"/>
  <c r="K36" i="2"/>
  <c r="J36" i="2"/>
  <c r="I36" i="2"/>
  <c r="L12" i="2"/>
  <c r="K12" i="2"/>
  <c r="J12" i="2"/>
  <c r="I12" i="2"/>
  <c r="L11" i="2"/>
  <c r="K11" i="2"/>
  <c r="J11" i="2"/>
  <c r="M11" i="2" s="1"/>
  <c r="I11" i="2"/>
  <c r="K21" i="4" l="1"/>
  <c r="H33" i="3"/>
  <c r="H12" i="1"/>
  <c r="H13" i="1"/>
  <c r="H14" i="1"/>
  <c r="H15" i="1"/>
  <c r="H16" i="1"/>
  <c r="H17" i="1"/>
  <c r="H18" i="1"/>
  <c r="H19" i="1"/>
  <c r="H20" i="1"/>
  <c r="K11" i="1"/>
  <c r="M37" i="2" l="1"/>
  <c r="I12" i="1"/>
  <c r="J12" i="1"/>
  <c r="K12" i="1"/>
  <c r="I13" i="1"/>
  <c r="J13" i="1"/>
  <c r="K13" i="1"/>
  <c r="I14" i="1"/>
  <c r="J14" i="1"/>
  <c r="K14" i="1"/>
  <c r="I15" i="1"/>
  <c r="J15" i="1"/>
  <c r="K15" i="1"/>
  <c r="I16" i="1"/>
  <c r="J16" i="1"/>
  <c r="K16" i="1"/>
  <c r="I17" i="1"/>
  <c r="J17" i="1"/>
  <c r="K17" i="1"/>
  <c r="I18" i="1"/>
  <c r="J18" i="1"/>
  <c r="K18" i="1"/>
  <c r="I19" i="1"/>
  <c r="J19" i="1"/>
  <c r="K19" i="1"/>
  <c r="I20" i="1"/>
  <c r="J20" i="1"/>
  <c r="K20" i="1"/>
  <c r="J11" i="1"/>
  <c r="I11" i="1"/>
  <c r="L11" i="1" s="1"/>
  <c r="L21" i="1" l="1"/>
</calcChain>
</file>

<file path=xl/sharedStrings.xml><?xml version="1.0" encoding="utf-8"?>
<sst xmlns="http://schemas.openxmlformats.org/spreadsheetml/2006/main" count="155" uniqueCount="46">
  <si>
    <t>Thickness</t>
  </si>
  <si>
    <t>Density of Water</t>
  </si>
  <si>
    <t>Pounds per Ton</t>
  </si>
  <si>
    <t>Percent Compaction</t>
  </si>
  <si>
    <t>Total Tons</t>
  </si>
  <si>
    <t xml:space="preserve">calculate it is shown below.  </t>
  </si>
  <si>
    <t>Job:</t>
  </si>
  <si>
    <t>Date:</t>
  </si>
  <si>
    <t>Line Number:</t>
  </si>
  <si>
    <t>Mix Type:</t>
  </si>
  <si>
    <t xml:space="preserve">TOTAL   </t>
  </si>
  <si>
    <r>
      <t>G</t>
    </r>
    <r>
      <rPr>
        <b/>
        <vertAlign val="subscript"/>
        <sz val="8"/>
        <color rgb="FF0070C0"/>
        <rFont val="Times New Roman"/>
        <family val="1"/>
      </rPr>
      <t>mm</t>
    </r>
  </si>
  <si>
    <r>
      <t>ft</t>
    </r>
    <r>
      <rPr>
        <b/>
        <vertAlign val="superscript"/>
        <sz val="8"/>
        <color theme="1"/>
        <rFont val="Times New Roman"/>
        <family val="1"/>
      </rPr>
      <t>2</t>
    </r>
    <r>
      <rPr>
        <b/>
        <sz val="8"/>
        <color theme="1"/>
        <rFont val="Times New Roman"/>
        <family val="1"/>
      </rPr>
      <t>/yd</t>
    </r>
    <r>
      <rPr>
        <b/>
        <vertAlign val="superscript"/>
        <sz val="8"/>
        <color theme="1"/>
        <rFont val="Times New Roman"/>
        <family val="1"/>
      </rPr>
      <t>2</t>
    </r>
  </si>
  <si>
    <t>Type of Mix</t>
  </si>
  <si>
    <t>BP-1</t>
  </si>
  <si>
    <t>BP-2</t>
  </si>
  <si>
    <t>BP-3</t>
  </si>
  <si>
    <t>UBAWS Type A</t>
  </si>
  <si>
    <t>UBAWS Type B</t>
  </si>
  <si>
    <t>UBAWS Type C</t>
  </si>
  <si>
    <t>Bituminous Base</t>
  </si>
  <si>
    <t>SP095</t>
  </si>
  <si>
    <t>SP125</t>
  </si>
  <si>
    <t>SP250</t>
  </si>
  <si>
    <t>SP048</t>
  </si>
  <si>
    <t>SMA</t>
  </si>
  <si>
    <t xml:space="preserve">Length </t>
  </si>
  <si>
    <t>Width</t>
  </si>
  <si>
    <t xml:space="preserve">This spreadsheet was created in order to convert the Length and Width of asphalt put down on a project to an equivalent tonnage.  The equation to </t>
  </si>
  <si>
    <t>Log Mile From</t>
  </si>
  <si>
    <t>Log Mile To</t>
  </si>
  <si>
    <t>Tonnage Calculator Using Plan Factor</t>
  </si>
  <si>
    <t>Plan Factor</t>
  </si>
  <si>
    <t>SY</t>
  </si>
  <si>
    <t xml:space="preserve">This spreadsheet was created in order to convert the amount of Square Yards put down on this project to an equivalent tonnage.  The equation to </t>
  </si>
  <si>
    <t>Tonnage Calculator Using SY</t>
  </si>
  <si>
    <t>Tonnage Calculator Using Stations</t>
  </si>
  <si>
    <t>Remarks:</t>
  </si>
  <si>
    <t>This spreadsheet was created in order to convert the Length and Width of asphalt put down on a project</t>
  </si>
  <si>
    <t xml:space="preserve">to an equivalent tonnage.  The equation to calculate it is shown below.  </t>
  </si>
  <si>
    <t>Station From</t>
  </si>
  <si>
    <t>Station To</t>
  </si>
  <si>
    <t xml:space="preserve">The equation to calculate it is shown below.  </t>
  </si>
  <si>
    <t xml:space="preserve">This spreadsheet was created in order to convert the Length and Width of asphalt put down on a project to an equivalent tonnage.  </t>
  </si>
  <si>
    <t>Tonnage Calculator Using Log Miles</t>
  </si>
  <si>
    <t>Tonnage Calculator Using Known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</si>
</sst>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#,##0.000"/>
    <numFmt numFmtId="167" formatCode="##\+##.00"/>
    <numFmt numFmtId="168" formatCode="##\+##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rgb="FF0070C0"/>
      <name val="Times New Roman"/>
      <family val="1"/>
    </font>
    <font>
      <b/>
      <vertAlign val="subscript"/>
      <sz val="8"/>
      <color rgb="FF0070C0"/>
      <name val="Times New Roman"/>
      <family val="1"/>
    </font>
    <font>
      <b/>
      <sz val="8"/>
      <color theme="1"/>
      <name val="Times New Roman"/>
      <family val="1"/>
    </font>
    <font>
      <b/>
      <vertAlign val="superscript"/>
      <sz val="8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8"/>
      <name val="Times New Roman"/>
      <family val="1"/>
    </font>
    <font>
      <sz val="8"/>
      <color theme="0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12" fontId="2" fillId="0" borderId="11" xfId="0" applyNumberFormat="1" applyFont="1" applyBorder="1" applyAlignment="1" applyProtection="1">
      <alignment horizontal="center" vertical="center"/>
      <protection locked="0"/>
    </xf>
    <xf numFmtId="165" fontId="2" fillId="0" borderId="11" xfId="0" applyNumberFormat="1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</xf>
    <xf numFmtId="12" fontId="2" fillId="0" borderId="10" xfId="0" applyNumberFormat="1" applyFont="1" applyBorder="1" applyAlignment="1" applyProtection="1">
      <alignment horizontal="center" vertical="center"/>
      <protection locked="0"/>
    </xf>
    <xf numFmtId="165" fontId="2" fillId="0" borderId="10" xfId="0" applyNumberFormat="1" applyFont="1" applyBorder="1" applyAlignment="1" applyProtection="1">
      <alignment horizontal="center" vertical="center"/>
      <protection locked="0"/>
    </xf>
    <xf numFmtId="3" fontId="2" fillId="0" borderId="14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</xf>
    <xf numFmtId="4" fontId="2" fillId="0" borderId="21" xfId="0" applyNumberFormat="1" applyFont="1" applyBorder="1" applyAlignment="1" applyProtection="1">
      <alignment horizontal="center" vertical="center"/>
      <protection locked="0"/>
    </xf>
    <xf numFmtId="4" fontId="2" fillId="0" borderId="22" xfId="0" applyNumberFormat="1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center" vertical="center"/>
    </xf>
    <xf numFmtId="166" fontId="2" fillId="0" borderId="12" xfId="0" applyNumberFormat="1" applyFont="1" applyBorder="1" applyAlignment="1" applyProtection="1">
      <alignment horizontal="center" vertical="center"/>
      <protection locked="0"/>
    </xf>
    <xf numFmtId="166" fontId="2" fillId="0" borderId="21" xfId="0" applyNumberFormat="1" applyFont="1" applyBorder="1" applyAlignment="1" applyProtection="1">
      <alignment horizontal="center" vertical="center"/>
      <protection locked="0"/>
    </xf>
    <xf numFmtId="166" fontId="2" fillId="0" borderId="14" xfId="0" applyNumberFormat="1" applyFont="1" applyBorder="1" applyAlignment="1" applyProtection="1">
      <alignment horizontal="center" vertical="center"/>
      <protection locked="0"/>
    </xf>
    <xf numFmtId="166" fontId="2" fillId="0" borderId="22" xfId="0" applyNumberFormat="1" applyFont="1" applyBorder="1" applyAlignment="1" applyProtection="1">
      <alignment horizontal="center" vertical="center"/>
      <protection locked="0"/>
    </xf>
    <xf numFmtId="166" fontId="2" fillId="0" borderId="14" xfId="0" applyNumberFormat="1" applyFont="1" applyBorder="1" applyAlignment="1" applyProtection="1">
      <alignment horizontal="center"/>
      <protection locked="0"/>
    </xf>
    <xf numFmtId="166" fontId="2" fillId="0" borderId="25" xfId="0" applyNumberFormat="1" applyFont="1" applyBorder="1" applyAlignment="1" applyProtection="1">
      <alignment horizontal="center"/>
      <protection locked="0"/>
    </xf>
    <xf numFmtId="166" fontId="2" fillId="0" borderId="19" xfId="0" applyNumberFormat="1" applyFont="1" applyBorder="1" applyAlignment="1" applyProtection="1">
      <alignment horizontal="center"/>
      <protection locked="0"/>
    </xf>
    <xf numFmtId="166" fontId="2" fillId="0" borderId="22" xfId="0" applyNumberFormat="1" applyFont="1" applyBorder="1" applyAlignment="1" applyProtection="1">
      <alignment horizontal="center"/>
      <protection locked="0"/>
    </xf>
    <xf numFmtId="166" fontId="2" fillId="0" borderId="26" xfId="0" applyNumberFormat="1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vertical="top" wrapText="1"/>
      <protection locked="0"/>
    </xf>
    <xf numFmtId="0" fontId="2" fillId="0" borderId="26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31" xfId="0" applyFont="1" applyBorder="1" applyAlignment="1" applyProtection="1">
      <alignment vertical="top" wrapText="1"/>
      <protection locked="0"/>
    </xf>
    <xf numFmtId="0" fontId="2" fillId="0" borderId="18" xfId="0" applyFont="1" applyBorder="1" applyAlignment="1" applyProtection="1">
      <alignment vertical="top" wrapText="1"/>
      <protection locked="0"/>
    </xf>
    <xf numFmtId="0" fontId="2" fillId="0" borderId="21" xfId="0" applyFont="1" applyBorder="1" applyAlignment="1" applyProtection="1">
      <alignment vertical="top" wrapText="1"/>
      <protection locked="0"/>
    </xf>
    <xf numFmtId="0" fontId="1" fillId="0" borderId="0" xfId="0" applyFont="1" applyProtection="1"/>
    <xf numFmtId="0" fontId="4" fillId="0" borderId="1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2" fillId="0" borderId="0" xfId="0" applyFont="1" applyProtection="1"/>
    <xf numFmtId="0" fontId="12" fillId="0" borderId="0" xfId="0" applyFont="1" applyProtection="1"/>
    <xf numFmtId="164" fontId="6" fillId="0" borderId="1" xfId="0" applyNumberFormat="1" applyFont="1" applyBorder="1" applyAlignment="1" applyProtection="1">
      <alignment horizontal="center" vertical="top"/>
    </xf>
    <xf numFmtId="0" fontId="9" fillId="0" borderId="0" xfId="0" applyFont="1" applyAlignment="1" applyProtection="1">
      <alignment horizontal="right"/>
    </xf>
    <xf numFmtId="0" fontId="11" fillId="0" borderId="0" xfId="0" applyFont="1" applyProtection="1"/>
    <xf numFmtId="0" fontId="10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0" fontId="8" fillId="0" borderId="0" xfId="0" applyFont="1" applyProtection="1"/>
    <xf numFmtId="167" fontId="2" fillId="0" borderId="12" xfId="0" applyNumberFormat="1" applyFont="1" applyBorder="1" applyAlignment="1" applyProtection="1">
      <alignment horizontal="center" vertical="center"/>
      <protection locked="0"/>
    </xf>
    <xf numFmtId="167" fontId="2" fillId="0" borderId="21" xfId="0" applyNumberFormat="1" applyFont="1" applyBorder="1" applyAlignment="1" applyProtection="1">
      <alignment horizontal="center" vertical="center"/>
      <protection locked="0"/>
    </xf>
    <xf numFmtId="167" fontId="2" fillId="0" borderId="14" xfId="0" applyNumberFormat="1" applyFont="1" applyBorder="1" applyAlignment="1" applyProtection="1">
      <alignment horizontal="center" vertical="center"/>
      <protection locked="0"/>
    </xf>
    <xf numFmtId="167" fontId="2" fillId="0" borderId="22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vertical="center"/>
    </xf>
    <xf numFmtId="0" fontId="9" fillId="0" borderId="0" xfId="0" applyFont="1" applyAlignment="1" applyProtection="1">
      <alignment horizontal="right" wrapText="1"/>
    </xf>
    <xf numFmtId="0" fontId="2" fillId="0" borderId="0" xfId="0" applyFont="1" applyAlignment="1" applyProtection="1">
      <alignment wrapText="1"/>
    </xf>
    <xf numFmtId="0" fontId="1" fillId="0" borderId="0" xfId="0" applyFont="1" applyAlignment="1" applyProtection="1">
      <alignment wrapText="1"/>
    </xf>
    <xf numFmtId="2" fontId="2" fillId="0" borderId="35" xfId="0" applyNumberFormat="1" applyFont="1" applyBorder="1" applyAlignment="1" applyProtection="1">
      <alignment horizontal="center" vertical="center"/>
    </xf>
    <xf numFmtId="2" fontId="2" fillId="0" borderId="36" xfId="0" applyNumberFormat="1" applyFont="1" applyBorder="1" applyAlignment="1" applyProtection="1">
      <alignment horizontal="center" vertical="center"/>
    </xf>
    <xf numFmtId="12" fontId="2" fillId="0" borderId="20" xfId="0" applyNumberFormat="1" applyFont="1" applyBorder="1" applyAlignment="1" applyProtection="1">
      <alignment horizontal="center" vertical="center"/>
      <protection locked="0"/>
    </xf>
    <xf numFmtId="165" fontId="2" fillId="0" borderId="20" xfId="0" applyNumberFormat="1" applyFont="1" applyBorder="1" applyAlignment="1" applyProtection="1">
      <alignment horizontal="center" vertical="center"/>
      <protection locked="0"/>
    </xf>
    <xf numFmtId="3" fontId="2" fillId="0" borderId="12" xfId="0" applyNumberFormat="1" applyFont="1" applyBorder="1" applyAlignment="1" applyProtection="1">
      <alignment horizontal="center" vertical="center"/>
      <protection locked="0"/>
    </xf>
    <xf numFmtId="3" fontId="2" fillId="0" borderId="19" xfId="0" applyNumberFormat="1" applyFont="1" applyBorder="1" applyAlignment="1" applyProtection="1">
      <alignment horizontal="center" vertical="center"/>
      <protection locked="0"/>
    </xf>
    <xf numFmtId="4" fontId="2" fillId="0" borderId="26" xfId="0" applyNumberFormat="1" applyFont="1" applyBorder="1" applyAlignment="1" applyProtection="1">
      <alignment horizontal="center"/>
      <protection locked="0"/>
    </xf>
    <xf numFmtId="166" fontId="2" fillId="0" borderId="23" xfId="0" applyNumberFormat="1" applyFont="1" applyBorder="1" applyAlignment="1" applyProtection="1">
      <alignment horizontal="center"/>
      <protection locked="0"/>
    </xf>
    <xf numFmtId="4" fontId="2" fillId="0" borderId="23" xfId="0" applyNumberFormat="1" applyFont="1" applyBorder="1" applyAlignment="1" applyProtection="1">
      <alignment horizontal="center"/>
      <protection locked="0"/>
    </xf>
    <xf numFmtId="166" fontId="2" fillId="0" borderId="26" xfId="0" applyNumberFormat="1" applyFont="1" applyBorder="1" applyAlignment="1" applyProtection="1">
      <alignment horizontal="center" vertical="center"/>
      <protection locked="0"/>
    </xf>
    <xf numFmtId="4" fontId="2" fillId="0" borderId="26" xfId="0" applyNumberFormat="1" applyFont="1" applyBorder="1" applyAlignment="1" applyProtection="1">
      <alignment horizontal="center" vertical="center"/>
      <protection locked="0"/>
    </xf>
    <xf numFmtId="166" fontId="2" fillId="0" borderId="23" xfId="0" applyNumberFormat="1" applyFont="1" applyBorder="1" applyAlignment="1" applyProtection="1">
      <alignment horizontal="center" vertical="center"/>
      <protection locked="0"/>
    </xf>
    <xf numFmtId="4" fontId="2" fillId="0" borderId="23" xfId="0" applyNumberFormat="1" applyFont="1" applyBorder="1" applyAlignment="1" applyProtection="1">
      <alignment horizontal="center" vertical="center"/>
      <protection locked="0"/>
    </xf>
    <xf numFmtId="4" fontId="2" fillId="0" borderId="22" xfId="0" applyNumberFormat="1" applyFont="1" applyBorder="1" applyAlignment="1" applyProtection="1">
      <alignment horizontal="center"/>
      <protection locked="0"/>
    </xf>
    <xf numFmtId="12" fontId="2" fillId="0" borderId="10" xfId="0" applyNumberFormat="1" applyFont="1" applyBorder="1" applyAlignment="1" applyProtection="1">
      <alignment horizontal="center"/>
      <protection locked="0"/>
    </xf>
    <xf numFmtId="165" fontId="2" fillId="0" borderId="10" xfId="0" applyNumberFormat="1" applyFont="1" applyBorder="1" applyAlignment="1" applyProtection="1">
      <alignment horizontal="center"/>
      <protection locked="0"/>
    </xf>
    <xf numFmtId="12" fontId="2" fillId="0" borderId="27" xfId="0" applyNumberFormat="1" applyFont="1" applyBorder="1" applyAlignment="1" applyProtection="1">
      <alignment horizontal="center"/>
      <protection locked="0"/>
    </xf>
    <xf numFmtId="12" fontId="2" fillId="0" borderId="20" xfId="0" applyNumberFormat="1" applyFont="1" applyBorder="1" applyAlignment="1" applyProtection="1">
      <alignment horizontal="center"/>
      <protection locked="0"/>
    </xf>
    <xf numFmtId="165" fontId="2" fillId="0" borderId="27" xfId="0" applyNumberFormat="1" applyFont="1" applyBorder="1" applyAlignment="1" applyProtection="1">
      <alignment horizontal="center"/>
      <protection locked="0"/>
    </xf>
    <xf numFmtId="165" fontId="2" fillId="0" borderId="20" xfId="0" applyNumberFormat="1" applyFont="1" applyBorder="1" applyAlignment="1" applyProtection="1">
      <alignment horizontal="center"/>
      <protection locked="0"/>
    </xf>
    <xf numFmtId="167" fontId="2" fillId="0" borderId="23" xfId="0" applyNumberFormat="1" applyFont="1" applyBorder="1" applyAlignment="1" applyProtection="1">
      <alignment horizontal="center" vertical="center"/>
      <protection locked="0"/>
    </xf>
    <xf numFmtId="12" fontId="2" fillId="0" borderId="27" xfId="0" applyNumberFormat="1" applyFont="1" applyBorder="1" applyAlignment="1" applyProtection="1">
      <alignment horizontal="center" vertical="center"/>
      <protection locked="0"/>
    </xf>
    <xf numFmtId="165" fontId="2" fillId="0" borderId="27" xfId="0" applyNumberFormat="1" applyFont="1" applyBorder="1" applyAlignment="1" applyProtection="1">
      <alignment horizontal="center" vertical="center"/>
      <protection locked="0"/>
    </xf>
    <xf numFmtId="4" fontId="2" fillId="0" borderId="12" xfId="0" applyNumberFormat="1" applyFont="1" applyBorder="1" applyAlignment="1" applyProtection="1">
      <alignment horizontal="center"/>
      <protection locked="0"/>
    </xf>
    <xf numFmtId="12" fontId="2" fillId="0" borderId="11" xfId="0" applyNumberFormat="1" applyFont="1" applyBorder="1" applyAlignment="1" applyProtection="1">
      <alignment horizontal="center"/>
      <protection locked="0"/>
    </xf>
    <xf numFmtId="165" fontId="2" fillId="0" borderId="11" xfId="0" applyNumberFormat="1" applyFont="1" applyBorder="1" applyAlignment="1" applyProtection="1">
      <alignment horizontal="center"/>
      <protection locked="0"/>
    </xf>
    <xf numFmtId="4" fontId="2" fillId="0" borderId="14" xfId="0" applyNumberFormat="1" applyFont="1" applyBorder="1" applyAlignment="1" applyProtection="1">
      <alignment horizontal="center"/>
      <protection locked="0"/>
    </xf>
    <xf numFmtId="4" fontId="2" fillId="0" borderId="19" xfId="0" applyNumberFormat="1" applyFont="1" applyBorder="1" applyAlignment="1" applyProtection="1">
      <alignment horizontal="center"/>
      <protection locked="0"/>
    </xf>
    <xf numFmtId="165" fontId="2" fillId="0" borderId="32" xfId="0" applyNumberFormat="1" applyFont="1" applyBorder="1" applyAlignment="1" applyProtection="1">
      <alignment horizontal="center" vertical="center"/>
      <protection locked="0"/>
    </xf>
    <xf numFmtId="165" fontId="2" fillId="0" borderId="33" xfId="0" applyNumberFormat="1" applyFont="1" applyBorder="1" applyAlignment="1" applyProtection="1">
      <alignment horizontal="center" vertical="center"/>
      <protection locked="0"/>
    </xf>
    <xf numFmtId="165" fontId="2" fillId="0" borderId="29" xfId="0" applyNumberFormat="1" applyFont="1" applyBorder="1" applyAlignment="1" applyProtection="1">
      <alignment horizontal="center"/>
      <protection locked="0"/>
    </xf>
    <xf numFmtId="165" fontId="2" fillId="0" borderId="34" xfId="0" applyNumberFormat="1" applyFont="1" applyBorder="1" applyAlignment="1" applyProtection="1">
      <alignment horizontal="center"/>
      <protection locked="0"/>
    </xf>
    <xf numFmtId="166" fontId="2" fillId="0" borderId="25" xfId="0" applyNumberFormat="1" applyFont="1" applyBorder="1" applyAlignment="1" applyProtection="1">
      <alignment horizontal="center" vertical="center"/>
      <protection locked="0"/>
    </xf>
    <xf numFmtId="166" fontId="2" fillId="0" borderId="19" xfId="0" applyNumberFormat="1" applyFont="1" applyBorder="1" applyAlignment="1" applyProtection="1">
      <alignment horizontal="center" vertical="center"/>
      <protection locked="0"/>
    </xf>
    <xf numFmtId="168" fontId="2" fillId="0" borderId="12" xfId="0" applyNumberFormat="1" applyFont="1" applyBorder="1" applyAlignment="1" applyProtection="1">
      <alignment horizontal="center" vertical="center"/>
      <protection locked="0"/>
    </xf>
    <xf numFmtId="168" fontId="2" fillId="0" borderId="21" xfId="0" applyNumberFormat="1" applyFont="1" applyBorder="1" applyAlignment="1" applyProtection="1">
      <alignment horizontal="center" vertical="center"/>
      <protection locked="0"/>
    </xf>
    <xf numFmtId="168" fontId="2" fillId="0" borderId="14" xfId="0" applyNumberFormat="1" applyFont="1" applyBorder="1" applyAlignment="1" applyProtection="1">
      <alignment horizontal="center" vertical="center"/>
      <protection locked="0"/>
    </xf>
    <xf numFmtId="168" fontId="2" fillId="0" borderId="22" xfId="0" applyNumberFormat="1" applyFont="1" applyBorder="1" applyAlignment="1" applyProtection="1">
      <alignment horizontal="center" vertical="center"/>
      <protection locked="0"/>
    </xf>
    <xf numFmtId="168" fontId="2" fillId="0" borderId="14" xfId="0" applyNumberFormat="1" applyFont="1" applyBorder="1" applyAlignment="1" applyProtection="1">
      <alignment horizontal="center"/>
      <protection locked="0"/>
    </xf>
    <xf numFmtId="0" fontId="0" fillId="0" borderId="0" xfId="0" applyProtection="1"/>
    <xf numFmtId="0" fontId="2" fillId="0" borderId="29" xfId="0" applyFont="1" applyBorder="1" applyAlignment="1" applyProtection="1">
      <alignment horizontal="center" vertical="top" wrapText="1"/>
      <protection locked="0"/>
    </xf>
    <xf numFmtId="0" fontId="2" fillId="0" borderId="28" xfId="0" applyFont="1" applyBorder="1" applyAlignment="1" applyProtection="1">
      <alignment horizontal="center" vertical="top" wrapText="1"/>
      <protection locked="0"/>
    </xf>
    <xf numFmtId="0" fontId="2" fillId="0" borderId="26" xfId="0" applyFont="1" applyBorder="1" applyAlignment="1" applyProtection="1">
      <alignment horizontal="center" vertical="top" wrapText="1"/>
      <protection locked="0"/>
    </xf>
    <xf numFmtId="0" fontId="2" fillId="0" borderId="30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31" xfId="0" applyFont="1" applyBorder="1" applyAlignment="1" applyProtection="1">
      <alignment horizontal="center" vertical="top" wrapText="1"/>
      <protection locked="0"/>
    </xf>
    <xf numFmtId="0" fontId="2" fillId="0" borderId="32" xfId="0" applyFont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 applyProtection="1">
      <alignment horizontal="center" vertical="top" wrapText="1"/>
      <protection locked="0"/>
    </xf>
    <xf numFmtId="0" fontId="2" fillId="0" borderId="21" xfId="0" applyFont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 applyProtection="1">
      <alignment horizontal="center" wrapText="1"/>
      <protection locked="0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right" vertical="center"/>
    </xf>
    <xf numFmtId="0" fontId="6" fillId="0" borderId="16" xfId="0" applyFont="1" applyBorder="1" applyAlignment="1" applyProtection="1">
      <alignment horizontal="right" vertical="center"/>
    </xf>
    <xf numFmtId="0" fontId="6" fillId="0" borderId="17" xfId="0" applyFont="1" applyBorder="1" applyAlignment="1" applyProtection="1">
      <alignment horizontal="right" vertical="center"/>
    </xf>
    <xf numFmtId="0" fontId="2" fillId="0" borderId="18" xfId="0" applyFont="1" applyBorder="1" applyAlignment="1" applyProtection="1">
      <alignment horizontal="center" wrapText="1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right" vertical="center"/>
    </xf>
    <xf numFmtId="0" fontId="2" fillId="0" borderId="16" xfId="0" applyFont="1" applyBorder="1" applyAlignment="1" applyProtection="1">
      <alignment horizontal="right" vertical="center"/>
    </xf>
    <xf numFmtId="0" fontId="2" fillId="0" borderId="17" xfId="0" applyFont="1" applyBorder="1" applyAlignment="1" applyProtection="1">
      <alignment horizontal="right" vertical="center"/>
    </xf>
    <xf numFmtId="0" fontId="2" fillId="0" borderId="29" xfId="0" applyFont="1" applyBorder="1" applyAlignment="1" applyProtection="1">
      <alignment horizontal="left" vertical="top" wrapText="1"/>
      <protection locked="0"/>
    </xf>
    <xf numFmtId="0" fontId="2" fillId="0" borderId="28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1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 applyProtection="1">
      <alignment horizontal="left" vertical="top" wrapText="1"/>
      <protection locked="0"/>
    </xf>
    <xf numFmtId="0" fontId="2" fillId="0" borderId="21" xfId="0" applyFont="1" applyBorder="1" applyAlignment="1" applyProtection="1">
      <alignment horizontal="left" vertical="top" wrapText="1"/>
      <protection locked="0"/>
    </xf>
    <xf numFmtId="0" fontId="2" fillId="0" borderId="32" xfId="0" applyFont="1" applyBorder="1" applyAlignment="1" applyProtection="1">
      <alignment horizontal="center" vertical="center"/>
    </xf>
    <xf numFmtId="2" fontId="2" fillId="0" borderId="37" xfId="0" applyNumberFormat="1" applyFont="1" applyBorder="1" applyAlignment="1" applyProtection="1">
      <alignment horizontal="center" vertical="center"/>
    </xf>
    <xf numFmtId="2" fontId="2" fillId="0" borderId="38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68" formatCode="##\+##"/>
    </dxf>
    <dxf>
      <numFmt numFmtId="169" formatCode="0\+##"/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26</xdr:row>
      <xdr:rowOff>76200</xdr:rowOff>
    </xdr:from>
    <xdr:to>
      <xdr:col>13</xdr:col>
      <xdr:colOff>600075</xdr:colOff>
      <xdr:row>28</xdr:row>
      <xdr:rowOff>57150</xdr:rowOff>
    </xdr:to>
    <xdr:grpSp>
      <xdr:nvGrpSpPr>
        <xdr:cNvPr id="2" name="Group 1"/>
        <xdr:cNvGrpSpPr/>
      </xdr:nvGrpSpPr>
      <xdr:grpSpPr>
        <a:xfrm>
          <a:off x="457200" y="3914775"/>
          <a:ext cx="7477125" cy="361950"/>
          <a:chOff x="1209675" y="3914775"/>
          <a:chExt cx="7477125" cy="361950"/>
        </a:xfrm>
      </xdr:grpSpPr>
      <xdr:pic>
        <xdr:nvPicPr>
          <xdr:cNvPr id="18" name="Picture 1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09675" y="3914775"/>
            <a:ext cx="4029075" cy="3619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48275" y="3924300"/>
            <a:ext cx="3438525" cy="3333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42</xdr:row>
      <xdr:rowOff>180975</xdr:rowOff>
    </xdr:from>
    <xdr:to>
      <xdr:col>14</xdr:col>
      <xdr:colOff>95250</xdr:colOff>
      <xdr:row>45</xdr:row>
      <xdr:rowOff>114300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6257925"/>
          <a:ext cx="74866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41</xdr:row>
      <xdr:rowOff>123825</xdr:rowOff>
    </xdr:from>
    <xdr:to>
      <xdr:col>14</xdr:col>
      <xdr:colOff>9525</xdr:colOff>
      <xdr:row>43</xdr:row>
      <xdr:rowOff>95250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105525"/>
          <a:ext cx="759142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12</xdr:col>
      <xdr:colOff>238125</xdr:colOff>
      <xdr:row>28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3790950"/>
          <a:ext cx="8639175" cy="4000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36</xdr:row>
          <xdr:rowOff>114300</xdr:rowOff>
        </xdr:from>
        <xdr:to>
          <xdr:col>11</xdr:col>
          <xdr:colOff>428625</xdr:colOff>
          <xdr:row>40</xdr:row>
          <xdr:rowOff>85725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37</xdr:row>
      <xdr:rowOff>85725</xdr:rowOff>
    </xdr:from>
    <xdr:to>
      <xdr:col>8</xdr:col>
      <xdr:colOff>381000</xdr:colOff>
      <xdr:row>40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5429250"/>
          <a:ext cx="51720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6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U40"/>
  <sheetViews>
    <sheetView showGridLines="0" tabSelected="1" zoomScaleNormal="100" zoomScaleSheetLayoutView="120" workbookViewId="0"/>
  </sheetViews>
  <sheetFormatPr defaultRowHeight="11.25" x14ac:dyDescent="0.2"/>
  <cols>
    <col min="1" max="4" width="9.140625" style="27"/>
    <col min="5" max="5" width="9.28515625" style="27" bestFit="1" customWidth="1"/>
    <col min="6" max="6" width="9.140625" style="27" customWidth="1"/>
    <col min="7" max="7" width="17.28515625" style="27" bestFit="1" customWidth="1"/>
    <col min="8" max="8" width="17.28515625" style="27" customWidth="1"/>
    <col min="9" max="9" width="14" style="27" hidden="1" customWidth="1"/>
    <col min="10" max="10" width="6.5703125" style="27" hidden="1" customWidth="1"/>
    <col min="11" max="11" width="13.7109375" style="27" hidden="1" customWidth="1"/>
    <col min="12" max="12" width="11.28515625" style="27" customWidth="1"/>
    <col min="13" max="16384" width="9.140625" style="27"/>
  </cols>
  <sheetData>
    <row r="6" spans="1:21" ht="12" thickBot="1" x14ac:dyDescent="0.25"/>
    <row r="7" spans="1:21" ht="11.25" customHeight="1" x14ac:dyDescent="0.2">
      <c r="A7" s="30"/>
      <c r="B7" s="30"/>
      <c r="C7" s="97" t="s">
        <v>45</v>
      </c>
      <c r="D7" s="98"/>
      <c r="E7" s="98"/>
      <c r="F7" s="98"/>
      <c r="G7" s="98"/>
      <c r="H7" s="98"/>
      <c r="I7" s="98"/>
      <c r="J7" s="98"/>
      <c r="K7" s="98"/>
      <c r="L7" s="98"/>
      <c r="M7" s="43"/>
    </row>
    <row r="8" spans="1:21" ht="11.25" customHeight="1" x14ac:dyDescent="0.2">
      <c r="A8" s="30"/>
      <c r="B8" s="30"/>
      <c r="C8" s="99"/>
      <c r="D8" s="100"/>
      <c r="E8" s="100"/>
      <c r="F8" s="100"/>
      <c r="G8" s="100"/>
      <c r="H8" s="100"/>
      <c r="I8" s="100"/>
      <c r="J8" s="100"/>
      <c r="K8" s="100"/>
      <c r="L8" s="100"/>
      <c r="M8" s="43"/>
    </row>
    <row r="9" spans="1:21" ht="12" customHeight="1" thickBot="1" x14ac:dyDescent="0.25">
      <c r="A9" s="30"/>
      <c r="B9" s="30"/>
      <c r="C9" s="101"/>
      <c r="D9" s="102"/>
      <c r="E9" s="102"/>
      <c r="F9" s="102"/>
      <c r="G9" s="102"/>
      <c r="H9" s="102"/>
      <c r="I9" s="102"/>
      <c r="J9" s="102"/>
      <c r="K9" s="102"/>
      <c r="L9" s="102"/>
      <c r="M9" s="43"/>
    </row>
    <row r="10" spans="1:21" ht="14.25" thickBot="1" x14ac:dyDescent="0.25">
      <c r="A10" s="30"/>
      <c r="B10" s="30"/>
      <c r="C10" s="28" t="s">
        <v>26</v>
      </c>
      <c r="D10" s="28" t="s">
        <v>27</v>
      </c>
      <c r="E10" s="28" t="s">
        <v>0</v>
      </c>
      <c r="F10" s="28" t="s">
        <v>11</v>
      </c>
      <c r="G10" s="28" t="s">
        <v>13</v>
      </c>
      <c r="H10" s="35" t="s">
        <v>3</v>
      </c>
      <c r="I10" s="36" t="s">
        <v>1</v>
      </c>
      <c r="J10" s="36" t="s">
        <v>12</v>
      </c>
      <c r="K10" s="36" t="s">
        <v>2</v>
      </c>
      <c r="L10" s="29" t="s">
        <v>4</v>
      </c>
    </row>
    <row r="11" spans="1:21" x14ac:dyDescent="0.2">
      <c r="A11" s="30"/>
      <c r="B11" s="30"/>
      <c r="C11" s="51"/>
      <c r="D11" s="9"/>
      <c r="E11" s="1"/>
      <c r="F11" s="2"/>
      <c r="G11" s="3"/>
      <c r="H11" s="11" t="str">
        <f>IF(ISBLANK(G11)," ",VLOOKUP(G11,$Q$14:$S$25,3,0))</f>
        <v xml:space="preserve"> </v>
      </c>
      <c r="I11" s="4">
        <f>IF(G11=0,0,62.4)</f>
        <v>0</v>
      </c>
      <c r="J11" s="4">
        <f>IF(G11=0,0,9)</f>
        <v>0</v>
      </c>
      <c r="K11" s="8">
        <f>IF(G11=0,0,2000)</f>
        <v>0</v>
      </c>
      <c r="L11" s="125">
        <f>IF(ISBLANK(G11),0,ROUND((((C11*D11*(E11/12))*F11*I11)/K11)*(H11/100),2))</f>
        <v>0</v>
      </c>
      <c r="O11" s="31"/>
      <c r="P11" s="31"/>
      <c r="Q11" s="31"/>
      <c r="R11" s="31"/>
      <c r="S11" s="31"/>
      <c r="T11" s="31"/>
    </row>
    <row r="12" spans="1:21" x14ac:dyDescent="0.2">
      <c r="A12" s="30"/>
      <c r="B12" s="30"/>
      <c r="C12" s="7"/>
      <c r="D12" s="10"/>
      <c r="E12" s="5"/>
      <c r="F12" s="6"/>
      <c r="G12" s="3"/>
      <c r="H12" s="11" t="str">
        <f t="shared" ref="H12:H20" si="0">IF(ISBLANK(G12)," ",VLOOKUP(G12,$Q$14:$S$25,3,0))</f>
        <v xml:space="preserve"> </v>
      </c>
      <c r="I12" s="4">
        <f t="shared" ref="I12:I20" si="1">IF(G12=0,0,62.4)</f>
        <v>0</v>
      </c>
      <c r="J12" s="4">
        <f t="shared" ref="J12:J20" si="2">IF(G12=0,0,9)</f>
        <v>0</v>
      </c>
      <c r="K12" s="124">
        <f t="shared" ref="K12:K20" si="3">IF(G12=0,0,2000)</f>
        <v>0</v>
      </c>
      <c r="L12" s="126">
        <f>IF(ISBLANK(G12),0,ROUND((((C12*D12*(E12/12))*F12*I12)/K12)*(H12/100),2))</f>
        <v>0</v>
      </c>
      <c r="O12" s="31"/>
      <c r="P12" s="34"/>
      <c r="Q12" s="34"/>
      <c r="R12" s="34"/>
      <c r="S12" s="34"/>
      <c r="T12" s="34"/>
    </row>
    <row r="13" spans="1:21" x14ac:dyDescent="0.2">
      <c r="A13" s="30"/>
      <c r="B13" s="30"/>
      <c r="C13" s="7"/>
      <c r="D13" s="10"/>
      <c r="E13" s="5"/>
      <c r="F13" s="6"/>
      <c r="G13" s="3"/>
      <c r="H13" s="11" t="str">
        <f t="shared" si="0"/>
        <v xml:space="preserve"> </v>
      </c>
      <c r="I13" s="4">
        <f t="shared" si="1"/>
        <v>0</v>
      </c>
      <c r="J13" s="4">
        <f t="shared" si="2"/>
        <v>0</v>
      </c>
      <c r="K13" s="8">
        <f t="shared" si="3"/>
        <v>0</v>
      </c>
      <c r="L13" s="126">
        <f t="shared" ref="L13:L20" si="4">IF(ISBLANK(G13),0,ROUND((((C13*D13*(E13/12))*F13*I13)/K13)*(H13/100),2))</f>
        <v>0</v>
      </c>
      <c r="O13" s="31"/>
      <c r="P13" s="34"/>
      <c r="Q13" s="34"/>
      <c r="R13" s="34"/>
      <c r="S13" s="34"/>
      <c r="T13" s="34"/>
      <c r="U13" s="34"/>
    </row>
    <row r="14" spans="1:21" x14ac:dyDescent="0.2">
      <c r="A14" s="30"/>
      <c r="B14" s="30"/>
      <c r="C14" s="7"/>
      <c r="D14" s="10"/>
      <c r="E14" s="5"/>
      <c r="F14" s="6"/>
      <c r="G14" s="3"/>
      <c r="H14" s="11" t="str">
        <f t="shared" si="0"/>
        <v xml:space="preserve"> </v>
      </c>
      <c r="I14" s="4">
        <f t="shared" si="1"/>
        <v>0</v>
      </c>
      <c r="J14" s="4">
        <f t="shared" si="2"/>
        <v>0</v>
      </c>
      <c r="K14" s="8">
        <f t="shared" si="3"/>
        <v>0</v>
      </c>
      <c r="L14" s="126">
        <f t="shared" si="4"/>
        <v>0</v>
      </c>
      <c r="O14" s="31"/>
      <c r="P14" s="34"/>
      <c r="Q14" s="34" t="s">
        <v>20</v>
      </c>
      <c r="R14" s="34"/>
      <c r="S14" s="34">
        <v>92</v>
      </c>
      <c r="T14" s="34"/>
      <c r="U14" s="34"/>
    </row>
    <row r="15" spans="1:21" x14ac:dyDescent="0.2">
      <c r="A15" s="30"/>
      <c r="B15" s="30"/>
      <c r="C15" s="7"/>
      <c r="D15" s="10"/>
      <c r="E15" s="5"/>
      <c r="F15" s="6"/>
      <c r="G15" s="3"/>
      <c r="H15" s="11" t="str">
        <f t="shared" si="0"/>
        <v xml:space="preserve"> </v>
      </c>
      <c r="I15" s="4">
        <f t="shared" si="1"/>
        <v>0</v>
      </c>
      <c r="J15" s="4">
        <f t="shared" si="2"/>
        <v>0</v>
      </c>
      <c r="K15" s="8">
        <f t="shared" si="3"/>
        <v>0</v>
      </c>
      <c r="L15" s="126">
        <f t="shared" si="4"/>
        <v>0</v>
      </c>
      <c r="O15" s="31"/>
      <c r="P15" s="34"/>
      <c r="Q15" s="34" t="s">
        <v>14</v>
      </c>
      <c r="R15" s="34"/>
      <c r="S15" s="34">
        <v>92</v>
      </c>
      <c r="T15" s="34"/>
      <c r="U15" s="34"/>
    </row>
    <row r="16" spans="1:21" x14ac:dyDescent="0.2">
      <c r="A16" s="30"/>
      <c r="B16" s="30"/>
      <c r="C16" s="7"/>
      <c r="D16" s="10"/>
      <c r="E16" s="5"/>
      <c r="F16" s="6"/>
      <c r="G16" s="3"/>
      <c r="H16" s="11" t="str">
        <f t="shared" si="0"/>
        <v xml:space="preserve"> </v>
      </c>
      <c r="I16" s="4">
        <f t="shared" si="1"/>
        <v>0</v>
      </c>
      <c r="J16" s="4">
        <f t="shared" si="2"/>
        <v>0</v>
      </c>
      <c r="K16" s="8">
        <f t="shared" si="3"/>
        <v>0</v>
      </c>
      <c r="L16" s="126">
        <f t="shared" si="4"/>
        <v>0</v>
      </c>
      <c r="O16" s="31"/>
      <c r="P16" s="34"/>
      <c r="Q16" s="34" t="s">
        <v>15</v>
      </c>
      <c r="R16" s="34"/>
      <c r="S16" s="34">
        <v>92</v>
      </c>
      <c r="T16" s="34"/>
      <c r="U16" s="34"/>
    </row>
    <row r="17" spans="1:21" ht="11.25" customHeight="1" x14ac:dyDescent="0.2">
      <c r="A17" s="30"/>
      <c r="B17" s="30"/>
      <c r="C17" s="7"/>
      <c r="D17" s="10"/>
      <c r="E17" s="5"/>
      <c r="F17" s="6"/>
      <c r="G17" s="3"/>
      <c r="H17" s="11" t="str">
        <f t="shared" si="0"/>
        <v xml:space="preserve"> </v>
      </c>
      <c r="I17" s="4">
        <f t="shared" si="1"/>
        <v>0</v>
      </c>
      <c r="J17" s="4">
        <f t="shared" si="2"/>
        <v>0</v>
      </c>
      <c r="K17" s="8">
        <f t="shared" si="3"/>
        <v>0</v>
      </c>
      <c r="L17" s="126">
        <f t="shared" si="4"/>
        <v>0</v>
      </c>
      <c r="O17" s="31"/>
      <c r="P17" s="34"/>
      <c r="Q17" s="34" t="s">
        <v>16</v>
      </c>
      <c r="R17" s="34"/>
      <c r="S17" s="34">
        <v>92</v>
      </c>
      <c r="T17" s="34"/>
      <c r="U17" s="34"/>
    </row>
    <row r="18" spans="1:21" x14ac:dyDescent="0.2">
      <c r="A18" s="30"/>
      <c r="B18" s="30"/>
      <c r="C18" s="7"/>
      <c r="D18" s="10"/>
      <c r="E18" s="5"/>
      <c r="F18" s="6"/>
      <c r="G18" s="3"/>
      <c r="H18" s="11" t="str">
        <f t="shared" si="0"/>
        <v xml:space="preserve"> </v>
      </c>
      <c r="I18" s="4">
        <f t="shared" si="1"/>
        <v>0</v>
      </c>
      <c r="J18" s="4">
        <f t="shared" si="2"/>
        <v>0</v>
      </c>
      <c r="K18" s="8">
        <f t="shared" si="3"/>
        <v>0</v>
      </c>
      <c r="L18" s="126">
        <f t="shared" si="4"/>
        <v>0</v>
      </c>
      <c r="O18" s="31"/>
      <c r="P18" s="34"/>
      <c r="Q18" s="34" t="s">
        <v>25</v>
      </c>
      <c r="R18" s="34"/>
      <c r="S18" s="34">
        <v>94</v>
      </c>
      <c r="T18" s="34"/>
      <c r="U18" s="34"/>
    </row>
    <row r="19" spans="1:21" x14ac:dyDescent="0.2">
      <c r="A19" s="30"/>
      <c r="B19" s="30"/>
      <c r="C19" s="7"/>
      <c r="D19" s="10"/>
      <c r="E19" s="5"/>
      <c r="F19" s="6"/>
      <c r="G19" s="3"/>
      <c r="H19" s="11" t="str">
        <f t="shared" si="0"/>
        <v xml:space="preserve"> </v>
      </c>
      <c r="I19" s="4">
        <f t="shared" si="1"/>
        <v>0</v>
      </c>
      <c r="J19" s="4">
        <f t="shared" si="2"/>
        <v>0</v>
      </c>
      <c r="K19" s="8">
        <f t="shared" si="3"/>
        <v>0</v>
      </c>
      <c r="L19" s="126">
        <f t="shared" si="4"/>
        <v>0</v>
      </c>
      <c r="O19" s="31"/>
      <c r="P19" s="34"/>
      <c r="Q19" s="34" t="s">
        <v>24</v>
      </c>
      <c r="R19" s="34"/>
      <c r="S19" s="34">
        <v>94.5</v>
      </c>
      <c r="T19" s="34"/>
      <c r="U19" s="34"/>
    </row>
    <row r="20" spans="1:21" ht="12" thickBot="1" x14ac:dyDescent="0.25">
      <c r="A20" s="30"/>
      <c r="B20" s="30"/>
      <c r="C20" s="52"/>
      <c r="D20" s="10"/>
      <c r="E20" s="49"/>
      <c r="F20" s="50"/>
      <c r="G20" s="3"/>
      <c r="H20" s="11" t="str">
        <f t="shared" si="0"/>
        <v xml:space="preserve"> </v>
      </c>
      <c r="I20" s="4">
        <f t="shared" si="1"/>
        <v>0</v>
      </c>
      <c r="J20" s="4">
        <f t="shared" si="2"/>
        <v>0</v>
      </c>
      <c r="K20" s="8">
        <f t="shared" si="3"/>
        <v>0</v>
      </c>
      <c r="L20" s="126">
        <f t="shared" si="4"/>
        <v>0</v>
      </c>
      <c r="O20" s="31"/>
      <c r="P20" s="34"/>
      <c r="Q20" s="34" t="s">
        <v>21</v>
      </c>
      <c r="R20" s="34"/>
      <c r="S20" s="34">
        <v>94.5</v>
      </c>
      <c r="T20" s="34"/>
      <c r="U20" s="34"/>
    </row>
    <row r="21" spans="1:21" ht="12" thickBot="1" x14ac:dyDescent="0.25">
      <c r="A21" s="30"/>
      <c r="B21" s="30"/>
      <c r="C21" s="103" t="s">
        <v>10</v>
      </c>
      <c r="D21" s="104"/>
      <c r="E21" s="104"/>
      <c r="F21" s="104"/>
      <c r="G21" s="104"/>
      <c r="H21" s="104"/>
      <c r="I21" s="104"/>
      <c r="J21" s="104"/>
      <c r="K21" s="105"/>
      <c r="L21" s="32" t="str">
        <f>IF(SUM(L11:L16)=0," ",CONCATENATE(MROUND(SUM(L11:L16),0.01)," ","Tons"))</f>
        <v xml:space="preserve"> </v>
      </c>
      <c r="O21" s="31"/>
      <c r="P21" s="34"/>
      <c r="Q21" s="34" t="s">
        <v>22</v>
      </c>
      <c r="R21" s="34"/>
      <c r="S21" s="34">
        <v>94.5</v>
      </c>
      <c r="T21" s="34"/>
      <c r="U21" s="34"/>
    </row>
    <row r="22" spans="1:21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O22" s="31"/>
      <c r="P22" s="34"/>
      <c r="Q22" s="34" t="s">
        <v>23</v>
      </c>
      <c r="R22" s="34"/>
      <c r="S22" s="34">
        <v>94.5</v>
      </c>
      <c r="T22" s="34"/>
      <c r="U22" s="34"/>
    </row>
    <row r="23" spans="1:21" x14ac:dyDescent="0.2">
      <c r="A23" s="30"/>
      <c r="C23" s="30" t="s">
        <v>43</v>
      </c>
      <c r="D23" s="30"/>
      <c r="E23" s="30"/>
      <c r="F23" s="30"/>
      <c r="G23" s="30"/>
      <c r="H23" s="30"/>
      <c r="I23" s="30"/>
      <c r="J23" s="30"/>
      <c r="K23" s="30"/>
      <c r="L23" s="30"/>
      <c r="O23" s="31"/>
      <c r="P23" s="34"/>
      <c r="Q23" s="34" t="s">
        <v>17</v>
      </c>
      <c r="R23" s="34"/>
      <c r="S23" s="34">
        <v>91</v>
      </c>
      <c r="T23" s="34"/>
      <c r="U23" s="34"/>
    </row>
    <row r="24" spans="1:21" x14ac:dyDescent="0.2">
      <c r="A24" s="30"/>
      <c r="C24" s="30" t="s">
        <v>42</v>
      </c>
      <c r="D24" s="30"/>
      <c r="E24" s="30"/>
      <c r="F24" s="30"/>
      <c r="G24" s="30"/>
      <c r="H24" s="30"/>
      <c r="I24" s="30"/>
      <c r="J24" s="30"/>
      <c r="K24" s="30"/>
      <c r="L24" s="30"/>
      <c r="O24" s="31"/>
      <c r="P24" s="34"/>
      <c r="Q24" s="34" t="s">
        <v>18</v>
      </c>
      <c r="R24" s="34"/>
      <c r="S24" s="34">
        <v>91</v>
      </c>
      <c r="T24" s="34"/>
      <c r="U24" s="34"/>
    </row>
    <row r="25" spans="1:21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O25" s="31"/>
      <c r="P25" s="34"/>
      <c r="Q25" s="34" t="s">
        <v>19</v>
      </c>
      <c r="R25" s="34"/>
      <c r="S25" s="34">
        <v>91</v>
      </c>
      <c r="T25" s="34"/>
      <c r="U25" s="34"/>
    </row>
    <row r="26" spans="1:21" ht="15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86"/>
      <c r="O26" s="31"/>
      <c r="P26" s="34"/>
      <c r="Q26" s="34"/>
      <c r="R26" s="34"/>
      <c r="S26" s="34"/>
      <c r="T26" s="34"/>
      <c r="U26" s="34"/>
    </row>
    <row r="27" spans="1:21" ht="15" x14ac:dyDescent="0.25">
      <c r="A27" s="30"/>
      <c r="B27" s="38"/>
      <c r="C27" s="30"/>
      <c r="D27" s="30"/>
      <c r="E27" s="30"/>
      <c r="F27" s="30"/>
      <c r="G27" s="30"/>
      <c r="H27" s="30"/>
      <c r="I27" s="30"/>
      <c r="J27" s="30"/>
      <c r="K27" s="30"/>
      <c r="L27" s="86"/>
      <c r="O27" s="31"/>
      <c r="P27" s="34"/>
      <c r="Q27" s="34"/>
      <c r="R27" s="34"/>
      <c r="S27" s="34"/>
      <c r="T27" s="34"/>
      <c r="U27" s="34"/>
    </row>
    <row r="28" spans="1:21" ht="15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86"/>
      <c r="O28" s="31"/>
      <c r="P28" s="34"/>
      <c r="Q28" s="34"/>
      <c r="R28" s="34"/>
      <c r="S28" s="34"/>
      <c r="T28" s="34"/>
      <c r="U28" s="34"/>
    </row>
    <row r="29" spans="1:21" ht="15" x14ac:dyDescent="0.25">
      <c r="A29" s="30"/>
      <c r="B29" s="30"/>
      <c r="C29" s="30"/>
      <c r="D29" s="30"/>
      <c r="E29" s="30"/>
      <c r="F29" s="30"/>
      <c r="G29" s="30"/>
      <c r="H29" s="86"/>
      <c r="I29" s="30"/>
      <c r="J29" s="30"/>
      <c r="K29" s="30"/>
      <c r="L29" s="30"/>
      <c r="O29" s="31"/>
      <c r="P29" s="34"/>
      <c r="Q29" s="34"/>
      <c r="R29" s="34"/>
      <c r="S29" s="34"/>
      <c r="T29" s="34"/>
      <c r="U29" s="34"/>
    </row>
    <row r="30" spans="1:21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O30" s="31"/>
      <c r="P30" s="34"/>
      <c r="Q30" s="34"/>
      <c r="R30" s="34"/>
      <c r="S30" s="34"/>
      <c r="T30" s="34"/>
      <c r="U30" s="34"/>
    </row>
    <row r="31" spans="1:21" ht="15" x14ac:dyDescent="0.25">
      <c r="A31" s="30"/>
      <c r="B31" s="30"/>
      <c r="C31" s="30"/>
      <c r="D31" s="30"/>
      <c r="E31" s="30"/>
      <c r="F31" s="30"/>
      <c r="G31" s="30"/>
      <c r="H31" s="86"/>
      <c r="I31" s="30"/>
      <c r="J31" s="30"/>
      <c r="K31" s="30"/>
      <c r="L31" s="30"/>
      <c r="O31" s="31"/>
      <c r="P31" s="31"/>
      <c r="Q31" s="31"/>
      <c r="R31" s="31"/>
      <c r="S31" s="31"/>
      <c r="T31" s="31"/>
      <c r="U31" s="34"/>
    </row>
    <row r="32" spans="1:21" ht="15.75" x14ac:dyDescent="0.25">
      <c r="A32" s="30"/>
      <c r="B32" s="30"/>
      <c r="C32" s="30"/>
      <c r="D32" s="30"/>
      <c r="E32" s="33" t="s">
        <v>6</v>
      </c>
      <c r="F32" s="106"/>
      <c r="G32" s="106"/>
      <c r="H32" s="106"/>
      <c r="I32" s="106"/>
      <c r="J32" s="106"/>
      <c r="K32" s="106"/>
      <c r="L32" s="30"/>
      <c r="O32" s="31"/>
      <c r="P32" s="31"/>
      <c r="Q32" s="86"/>
      <c r="R32" s="31"/>
      <c r="S32" s="31"/>
      <c r="T32" s="31"/>
      <c r="U32" s="34"/>
    </row>
    <row r="33" spans="1:21" ht="15.75" x14ac:dyDescent="0.25">
      <c r="A33" s="30"/>
      <c r="B33" s="30"/>
      <c r="C33" s="30"/>
      <c r="D33" s="30"/>
      <c r="E33" s="33" t="s">
        <v>7</v>
      </c>
      <c r="F33" s="96"/>
      <c r="G33" s="96"/>
      <c r="H33" s="96"/>
      <c r="I33" s="96"/>
      <c r="J33" s="96"/>
      <c r="K33" s="96"/>
      <c r="L33" s="30"/>
      <c r="O33" s="31"/>
      <c r="P33" s="31"/>
      <c r="Q33" s="31"/>
      <c r="R33" s="31"/>
      <c r="S33" s="31"/>
      <c r="T33" s="31"/>
      <c r="U33" s="34"/>
    </row>
    <row r="34" spans="1:21" ht="15.75" x14ac:dyDescent="0.25">
      <c r="A34" s="30"/>
      <c r="B34" s="30"/>
      <c r="C34" s="30"/>
      <c r="D34" s="30"/>
      <c r="E34" s="33" t="s">
        <v>8</v>
      </c>
      <c r="F34" s="96"/>
      <c r="G34" s="96"/>
      <c r="H34" s="96"/>
      <c r="I34" s="96"/>
      <c r="J34" s="96"/>
      <c r="K34" s="96"/>
      <c r="L34" s="30"/>
      <c r="O34" s="31"/>
      <c r="P34" s="31"/>
      <c r="Q34" s="31"/>
      <c r="R34" s="31"/>
      <c r="S34" s="31"/>
      <c r="T34" s="31"/>
      <c r="U34" s="34"/>
    </row>
    <row r="35" spans="1:21" ht="15.75" x14ac:dyDescent="0.25">
      <c r="A35" s="30"/>
      <c r="B35" s="30"/>
      <c r="C35" s="30"/>
      <c r="D35" s="30"/>
      <c r="E35" s="33" t="s">
        <v>9</v>
      </c>
      <c r="F35" s="96"/>
      <c r="G35" s="96"/>
      <c r="H35" s="96"/>
      <c r="I35" s="96"/>
      <c r="J35" s="96"/>
      <c r="K35" s="96"/>
      <c r="L35" s="30"/>
      <c r="O35" s="31"/>
      <c r="P35" s="31"/>
      <c r="Q35" s="31"/>
      <c r="R35" s="31"/>
      <c r="S35" s="31"/>
      <c r="T35" s="31"/>
      <c r="U35" s="34"/>
    </row>
    <row r="36" spans="1:21" ht="15.75" x14ac:dyDescent="0.25">
      <c r="A36" s="30"/>
      <c r="B36" s="30"/>
      <c r="C36" s="30"/>
      <c r="D36" s="30"/>
      <c r="E36" s="44" t="s">
        <v>37</v>
      </c>
      <c r="F36" s="87"/>
      <c r="G36" s="88"/>
      <c r="H36" s="89"/>
      <c r="I36" s="21"/>
      <c r="J36" s="21"/>
      <c r="K36" s="22"/>
      <c r="L36" s="30"/>
      <c r="O36" s="31"/>
      <c r="P36" s="31"/>
      <c r="Q36" s="31"/>
      <c r="R36" s="31"/>
      <c r="S36" s="31"/>
      <c r="T36" s="31"/>
      <c r="U36" s="34"/>
    </row>
    <row r="37" spans="1:21" x14ac:dyDescent="0.2">
      <c r="A37" s="30"/>
      <c r="B37" s="30"/>
      <c r="C37" s="30"/>
      <c r="D37" s="30"/>
      <c r="E37" s="45"/>
      <c r="F37" s="90"/>
      <c r="G37" s="91"/>
      <c r="H37" s="92"/>
      <c r="I37" s="23"/>
      <c r="J37" s="23"/>
      <c r="K37" s="24"/>
      <c r="L37" s="30"/>
      <c r="O37" s="31"/>
      <c r="P37" s="31"/>
      <c r="Q37" s="31"/>
      <c r="R37" s="31"/>
      <c r="S37" s="31"/>
      <c r="T37" s="31"/>
      <c r="U37" s="34"/>
    </row>
    <row r="38" spans="1:21" x14ac:dyDescent="0.2">
      <c r="A38" s="30"/>
      <c r="B38" s="30"/>
      <c r="C38" s="30"/>
      <c r="D38" s="30"/>
      <c r="E38" s="45"/>
      <c r="F38" s="90"/>
      <c r="G38" s="91"/>
      <c r="H38" s="92"/>
      <c r="I38" s="23"/>
      <c r="J38" s="23"/>
      <c r="K38" s="24"/>
      <c r="L38" s="30"/>
    </row>
    <row r="39" spans="1:21" x14ac:dyDescent="0.2">
      <c r="E39" s="46"/>
      <c r="F39" s="90"/>
      <c r="G39" s="91"/>
      <c r="H39" s="92"/>
      <c r="I39" s="23"/>
      <c r="J39" s="23"/>
      <c r="K39" s="24"/>
    </row>
    <row r="40" spans="1:21" ht="15" x14ac:dyDescent="0.25">
      <c r="E40" s="46"/>
      <c r="F40" s="93"/>
      <c r="G40" s="94"/>
      <c r="H40" s="95"/>
      <c r="I40" s="25"/>
      <c r="J40" s="25"/>
      <c r="K40" s="26"/>
      <c r="S40" s="86"/>
    </row>
  </sheetData>
  <mergeCells count="7">
    <mergeCell ref="F36:H40"/>
    <mergeCell ref="F35:K35"/>
    <mergeCell ref="C7:L9"/>
    <mergeCell ref="C21:K21"/>
    <mergeCell ref="F32:K32"/>
    <mergeCell ref="F33:K33"/>
    <mergeCell ref="F34:K34"/>
  </mergeCells>
  <conditionalFormatting sqref="L12:L21 I11:L20">
    <cfRule type="cellIs" dxfId="7" priority="3" operator="equal">
      <formula>0</formula>
    </cfRule>
  </conditionalFormatting>
  <dataValidations count="1">
    <dataValidation type="list" allowBlank="1" showInputMessage="1" showErrorMessage="1" sqref="G11:G20">
      <formula1>$Q$14:$Q$25</formula1>
    </dataValidation>
  </dataValidations>
  <printOptions horizontalCentered="1" verticalCentered="1"/>
  <pageMargins left="0.7" right="0.7" top="0.75" bottom="0.75" header="0.3" footer="0.3"/>
  <pageSetup scale="95" fitToHeight="0" orientation="landscape" r:id="rId1"/>
  <ignoredErrors>
    <ignoredError sqref="L2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V58"/>
  <sheetViews>
    <sheetView showGridLines="0" zoomScaleNormal="100" zoomScaleSheetLayoutView="120" workbookViewId="0"/>
  </sheetViews>
  <sheetFormatPr defaultRowHeight="11.25" x14ac:dyDescent="0.2"/>
  <cols>
    <col min="1" max="2" width="9.140625" style="27"/>
    <col min="3" max="4" width="12.42578125" style="27" customWidth="1"/>
    <col min="5" max="5" width="9.140625" style="27"/>
    <col min="6" max="6" width="9.28515625" style="27" bestFit="1" customWidth="1"/>
    <col min="7" max="7" width="9.140625" style="27" customWidth="1"/>
    <col min="8" max="8" width="17.28515625" style="27" bestFit="1" customWidth="1"/>
    <col min="9" max="9" width="17.28515625" style="27" customWidth="1"/>
    <col min="10" max="10" width="14" style="27" hidden="1" customWidth="1"/>
    <col min="11" max="11" width="6.5703125" style="27" hidden="1" customWidth="1"/>
    <col min="12" max="12" width="13.7109375" style="27" hidden="1" customWidth="1"/>
    <col min="13" max="13" width="11.28515625" style="27" customWidth="1"/>
    <col min="14" max="16384" width="9.140625" style="27"/>
  </cols>
  <sheetData>
    <row r="6" spans="1:22" ht="12" thickBot="1" x14ac:dyDescent="0.25"/>
    <row r="7" spans="1:22" ht="11.25" customHeight="1" x14ac:dyDescent="0.2">
      <c r="A7" s="30"/>
      <c r="B7" s="30"/>
      <c r="C7" s="97" t="s">
        <v>44</v>
      </c>
      <c r="D7" s="98"/>
      <c r="E7" s="98"/>
      <c r="F7" s="98"/>
      <c r="G7" s="98"/>
      <c r="H7" s="98"/>
      <c r="I7" s="98"/>
      <c r="J7" s="98"/>
      <c r="K7" s="98"/>
      <c r="L7" s="98"/>
      <c r="M7" s="108"/>
    </row>
    <row r="8" spans="1:22" ht="11.25" customHeight="1" x14ac:dyDescent="0.2">
      <c r="A8" s="30"/>
      <c r="B8" s="30"/>
      <c r="C8" s="99"/>
      <c r="D8" s="100"/>
      <c r="E8" s="100"/>
      <c r="F8" s="100"/>
      <c r="G8" s="100"/>
      <c r="H8" s="100"/>
      <c r="I8" s="100"/>
      <c r="J8" s="100"/>
      <c r="K8" s="100"/>
      <c r="L8" s="100"/>
      <c r="M8" s="109"/>
    </row>
    <row r="9" spans="1:22" ht="12" customHeight="1" thickBot="1" x14ac:dyDescent="0.25">
      <c r="A9" s="30"/>
      <c r="B9" s="30"/>
      <c r="C9" s="101"/>
      <c r="D9" s="102"/>
      <c r="E9" s="102"/>
      <c r="F9" s="102"/>
      <c r="G9" s="102"/>
      <c r="H9" s="102"/>
      <c r="I9" s="102"/>
      <c r="J9" s="102"/>
      <c r="K9" s="102"/>
      <c r="L9" s="102"/>
      <c r="M9" s="110"/>
    </row>
    <row r="10" spans="1:22" ht="14.25" thickBot="1" x14ac:dyDescent="0.25">
      <c r="A10" s="30"/>
      <c r="B10" s="30"/>
      <c r="C10" s="28" t="s">
        <v>29</v>
      </c>
      <c r="D10" s="28" t="s">
        <v>30</v>
      </c>
      <c r="E10" s="28" t="s">
        <v>27</v>
      </c>
      <c r="F10" s="28" t="s">
        <v>0</v>
      </c>
      <c r="G10" s="28" t="s">
        <v>11</v>
      </c>
      <c r="H10" s="28" t="s">
        <v>13</v>
      </c>
      <c r="I10" s="35" t="s">
        <v>3</v>
      </c>
      <c r="J10" s="36" t="s">
        <v>1</v>
      </c>
      <c r="K10" s="36" t="s">
        <v>12</v>
      </c>
      <c r="L10" s="36" t="s">
        <v>2</v>
      </c>
      <c r="M10" s="29" t="s">
        <v>4</v>
      </c>
    </row>
    <row r="11" spans="1:22" x14ac:dyDescent="0.2">
      <c r="A11" s="30"/>
      <c r="B11" s="30"/>
      <c r="C11" s="12"/>
      <c r="D11" s="13"/>
      <c r="E11" s="9"/>
      <c r="F11" s="1"/>
      <c r="G11" s="2"/>
      <c r="H11" s="3"/>
      <c r="I11" s="11" t="str">
        <f t="shared" ref="I11:I36" si="0">IF(ISBLANK(H11)," ",VLOOKUP(H11,$R$14:$T$25,3,0))</f>
        <v xml:space="preserve"> </v>
      </c>
      <c r="J11" s="4">
        <f>IF(H11=0,0,62.4)</f>
        <v>0</v>
      </c>
      <c r="K11" s="4">
        <f>IF(H11=0,0,9)</f>
        <v>0</v>
      </c>
      <c r="L11" s="8">
        <f>IF(H11=0,0,2000)</f>
        <v>0</v>
      </c>
      <c r="M11" s="125">
        <f>IF(ISBLANK(H11),0,ROUND((((((D11-C11)*5280)*E11*(F11/12))*G11*J11)/L11)*(I11/100),2))</f>
        <v>0</v>
      </c>
      <c r="P11" s="31"/>
      <c r="Q11" s="31"/>
      <c r="R11" s="31"/>
      <c r="S11" s="31"/>
      <c r="T11" s="31"/>
      <c r="U11" s="31"/>
    </row>
    <row r="12" spans="1:22" x14ac:dyDescent="0.2">
      <c r="A12" s="30"/>
      <c r="B12" s="30"/>
      <c r="C12" s="14"/>
      <c r="D12" s="15"/>
      <c r="E12" s="10"/>
      <c r="F12" s="5"/>
      <c r="G12" s="6"/>
      <c r="H12" s="3"/>
      <c r="I12" s="11" t="str">
        <f t="shared" si="0"/>
        <v xml:space="preserve"> </v>
      </c>
      <c r="J12" s="4">
        <f t="shared" ref="J12:J36" si="1">IF(H12=0,0,62.4)</f>
        <v>0</v>
      </c>
      <c r="K12" s="4">
        <f t="shared" ref="K12:K36" si="2">IF(H12=0,0,9)</f>
        <v>0</v>
      </c>
      <c r="L12" s="8">
        <f t="shared" ref="L12:L36" si="3">IF(H12=0,0,2000)</f>
        <v>0</v>
      </c>
      <c r="M12" s="126">
        <f>IF(ISBLANK(H12),0,ROUND((((((D12-C12)*5280)*E12*(F12/12))*G12*J12)/L12)*(I12/100),2))</f>
        <v>0</v>
      </c>
      <c r="P12" s="31"/>
      <c r="Q12" s="34"/>
      <c r="R12" s="34"/>
      <c r="S12" s="34"/>
      <c r="T12" s="34"/>
      <c r="U12" s="34"/>
    </row>
    <row r="13" spans="1:22" x14ac:dyDescent="0.2">
      <c r="A13" s="30"/>
      <c r="B13" s="30"/>
      <c r="C13" s="14"/>
      <c r="D13" s="15"/>
      <c r="E13" s="10"/>
      <c r="F13" s="5"/>
      <c r="G13" s="6"/>
      <c r="H13" s="3"/>
      <c r="I13" s="11" t="str">
        <f t="shared" si="0"/>
        <v xml:space="preserve"> </v>
      </c>
      <c r="J13" s="4">
        <f t="shared" ref="J13:J16" si="4">IF(H13=0,0,62.4)</f>
        <v>0</v>
      </c>
      <c r="K13" s="4">
        <f t="shared" ref="K13:K16" si="5">IF(H13=0,0,9)</f>
        <v>0</v>
      </c>
      <c r="L13" s="8">
        <f t="shared" ref="L13:L16" si="6">IF(H13=0,0,2000)</f>
        <v>0</v>
      </c>
      <c r="M13" s="126">
        <f t="shared" ref="M13:M36" si="7">IF(ISBLANK(H13),0,ROUND((((((D13-C13)*5280)*E13*(F13/12))*G13*J13)/L13)*(I13/100),2))</f>
        <v>0</v>
      </c>
      <c r="P13" s="31"/>
      <c r="Q13" s="34"/>
      <c r="R13" s="34"/>
      <c r="S13" s="34"/>
      <c r="T13" s="34"/>
      <c r="U13" s="34"/>
      <c r="V13" s="34"/>
    </row>
    <row r="14" spans="1:22" x14ac:dyDescent="0.2">
      <c r="A14" s="30"/>
      <c r="B14" s="30"/>
      <c r="C14" s="14"/>
      <c r="D14" s="15"/>
      <c r="E14" s="10"/>
      <c r="F14" s="5"/>
      <c r="G14" s="6"/>
      <c r="H14" s="3"/>
      <c r="I14" s="11" t="str">
        <f t="shared" si="0"/>
        <v xml:space="preserve"> </v>
      </c>
      <c r="J14" s="4">
        <f t="shared" si="4"/>
        <v>0</v>
      </c>
      <c r="K14" s="4">
        <f t="shared" si="5"/>
        <v>0</v>
      </c>
      <c r="L14" s="8">
        <f t="shared" si="6"/>
        <v>0</v>
      </c>
      <c r="M14" s="126">
        <f t="shared" si="7"/>
        <v>0</v>
      </c>
      <c r="P14" s="31"/>
      <c r="Q14" s="34"/>
      <c r="R14" s="34" t="s">
        <v>20</v>
      </c>
      <c r="S14" s="34"/>
      <c r="T14" s="34">
        <v>92</v>
      </c>
      <c r="U14" s="34"/>
      <c r="V14" s="34"/>
    </row>
    <row r="15" spans="1:22" x14ac:dyDescent="0.2">
      <c r="A15" s="30"/>
      <c r="B15" s="30"/>
      <c r="C15" s="14"/>
      <c r="D15" s="15"/>
      <c r="E15" s="10"/>
      <c r="F15" s="5"/>
      <c r="G15" s="6"/>
      <c r="H15" s="3"/>
      <c r="I15" s="11" t="str">
        <f t="shared" si="0"/>
        <v xml:space="preserve"> </v>
      </c>
      <c r="J15" s="4">
        <f t="shared" si="4"/>
        <v>0</v>
      </c>
      <c r="K15" s="4">
        <f t="shared" si="5"/>
        <v>0</v>
      </c>
      <c r="L15" s="8">
        <f t="shared" si="6"/>
        <v>0</v>
      </c>
      <c r="M15" s="126">
        <f t="shared" si="7"/>
        <v>0</v>
      </c>
      <c r="P15" s="31"/>
      <c r="Q15" s="34"/>
      <c r="R15" s="34" t="s">
        <v>14</v>
      </c>
      <c r="S15" s="34"/>
      <c r="T15" s="34">
        <v>92</v>
      </c>
      <c r="U15" s="34"/>
      <c r="V15" s="34"/>
    </row>
    <row r="16" spans="1:22" x14ac:dyDescent="0.2">
      <c r="A16" s="30"/>
      <c r="B16" s="30"/>
      <c r="C16" s="14"/>
      <c r="D16" s="15"/>
      <c r="E16" s="10"/>
      <c r="F16" s="5"/>
      <c r="G16" s="6"/>
      <c r="H16" s="3"/>
      <c r="I16" s="11" t="str">
        <f t="shared" si="0"/>
        <v xml:space="preserve"> </v>
      </c>
      <c r="J16" s="4">
        <f t="shared" si="4"/>
        <v>0</v>
      </c>
      <c r="K16" s="4">
        <f t="shared" si="5"/>
        <v>0</v>
      </c>
      <c r="L16" s="8">
        <f t="shared" si="6"/>
        <v>0</v>
      </c>
      <c r="M16" s="126">
        <f t="shared" si="7"/>
        <v>0</v>
      </c>
      <c r="P16" s="31"/>
      <c r="Q16" s="34"/>
      <c r="R16" s="34" t="s">
        <v>15</v>
      </c>
      <c r="S16" s="34"/>
      <c r="T16" s="34">
        <v>92</v>
      </c>
      <c r="U16" s="34"/>
      <c r="V16" s="34"/>
    </row>
    <row r="17" spans="1:22" ht="11.25" customHeight="1" x14ac:dyDescent="0.2">
      <c r="A17" s="30"/>
      <c r="B17" s="30"/>
      <c r="C17" s="16"/>
      <c r="D17" s="19"/>
      <c r="E17" s="10"/>
      <c r="F17" s="5"/>
      <c r="G17" s="6"/>
      <c r="H17" s="3"/>
      <c r="I17" s="11" t="str">
        <f t="shared" si="0"/>
        <v xml:space="preserve"> </v>
      </c>
      <c r="J17" s="4">
        <f t="shared" ref="J17:J35" si="8">IF(H17=0,0,62.4)</f>
        <v>0</v>
      </c>
      <c r="K17" s="4">
        <f t="shared" ref="K17:K35" si="9">IF(H17=0,0,9)</f>
        <v>0</v>
      </c>
      <c r="L17" s="8">
        <f t="shared" ref="L17:L35" si="10">IF(H17=0,0,2000)</f>
        <v>0</v>
      </c>
      <c r="M17" s="126">
        <f t="shared" si="7"/>
        <v>0</v>
      </c>
      <c r="P17" s="31"/>
      <c r="Q17" s="34"/>
      <c r="R17" s="34" t="s">
        <v>16</v>
      </c>
      <c r="S17" s="34"/>
      <c r="T17" s="34">
        <v>92</v>
      </c>
      <c r="U17" s="34"/>
      <c r="V17" s="34"/>
    </row>
    <row r="18" spans="1:22" x14ac:dyDescent="0.2">
      <c r="A18" s="30"/>
      <c r="B18" s="30"/>
      <c r="C18" s="16"/>
      <c r="D18" s="19"/>
      <c r="E18" s="10"/>
      <c r="F18" s="5"/>
      <c r="G18" s="6"/>
      <c r="H18" s="3"/>
      <c r="I18" s="11" t="str">
        <f t="shared" si="0"/>
        <v xml:space="preserve"> </v>
      </c>
      <c r="J18" s="4">
        <f t="shared" si="8"/>
        <v>0</v>
      </c>
      <c r="K18" s="4">
        <f t="shared" si="9"/>
        <v>0</v>
      </c>
      <c r="L18" s="8">
        <f t="shared" si="10"/>
        <v>0</v>
      </c>
      <c r="M18" s="126">
        <f t="shared" si="7"/>
        <v>0</v>
      </c>
      <c r="P18" s="31"/>
      <c r="Q18" s="34"/>
      <c r="R18" s="34" t="s">
        <v>25</v>
      </c>
      <c r="S18" s="34"/>
      <c r="T18" s="34">
        <v>94</v>
      </c>
      <c r="U18" s="34"/>
      <c r="V18" s="34"/>
    </row>
    <row r="19" spans="1:22" x14ac:dyDescent="0.2">
      <c r="A19" s="30"/>
      <c r="B19" s="30"/>
      <c r="C19" s="16"/>
      <c r="D19" s="19"/>
      <c r="E19" s="10"/>
      <c r="F19" s="5"/>
      <c r="G19" s="6"/>
      <c r="H19" s="3"/>
      <c r="I19" s="11" t="str">
        <f t="shared" si="0"/>
        <v xml:space="preserve"> </v>
      </c>
      <c r="J19" s="4">
        <f t="shared" si="8"/>
        <v>0</v>
      </c>
      <c r="K19" s="4">
        <f t="shared" si="9"/>
        <v>0</v>
      </c>
      <c r="L19" s="8">
        <f t="shared" si="10"/>
        <v>0</v>
      </c>
      <c r="M19" s="126">
        <f t="shared" si="7"/>
        <v>0</v>
      </c>
      <c r="P19" s="31"/>
      <c r="Q19" s="34"/>
      <c r="R19" s="34" t="s">
        <v>24</v>
      </c>
      <c r="S19" s="34"/>
      <c r="T19" s="34">
        <v>94.5</v>
      </c>
      <c r="U19" s="34"/>
      <c r="V19" s="34"/>
    </row>
    <row r="20" spans="1:22" x14ac:dyDescent="0.2">
      <c r="A20" s="30"/>
      <c r="B20" s="30"/>
      <c r="C20" s="17"/>
      <c r="D20" s="20"/>
      <c r="E20" s="10"/>
      <c r="F20" s="5"/>
      <c r="G20" s="6"/>
      <c r="H20" s="3"/>
      <c r="I20" s="11" t="str">
        <f t="shared" si="0"/>
        <v xml:space="preserve"> </v>
      </c>
      <c r="J20" s="4">
        <f t="shared" si="8"/>
        <v>0</v>
      </c>
      <c r="K20" s="4">
        <f t="shared" si="9"/>
        <v>0</v>
      </c>
      <c r="L20" s="8">
        <f t="shared" si="10"/>
        <v>0</v>
      </c>
      <c r="M20" s="126">
        <f t="shared" si="7"/>
        <v>0</v>
      </c>
      <c r="P20" s="31"/>
      <c r="Q20" s="34"/>
      <c r="R20" s="34" t="s">
        <v>21</v>
      </c>
      <c r="S20" s="34"/>
      <c r="T20" s="34">
        <v>94.5</v>
      </c>
      <c r="U20" s="34"/>
      <c r="V20" s="34"/>
    </row>
    <row r="21" spans="1:22" x14ac:dyDescent="0.2">
      <c r="A21" s="30"/>
      <c r="B21" s="30"/>
      <c r="C21" s="17"/>
      <c r="D21" s="20"/>
      <c r="E21" s="10"/>
      <c r="F21" s="5"/>
      <c r="G21" s="6"/>
      <c r="H21" s="3"/>
      <c r="I21" s="11" t="str">
        <f t="shared" si="0"/>
        <v xml:space="preserve"> </v>
      </c>
      <c r="J21" s="4">
        <f t="shared" si="8"/>
        <v>0</v>
      </c>
      <c r="K21" s="4">
        <f t="shared" si="9"/>
        <v>0</v>
      </c>
      <c r="L21" s="8">
        <f t="shared" si="10"/>
        <v>0</v>
      </c>
      <c r="M21" s="126">
        <f t="shared" si="7"/>
        <v>0</v>
      </c>
      <c r="P21" s="31"/>
      <c r="Q21" s="34"/>
      <c r="R21" s="34" t="s">
        <v>22</v>
      </c>
      <c r="S21" s="34"/>
      <c r="T21" s="34">
        <v>94.5</v>
      </c>
      <c r="U21" s="34"/>
      <c r="V21" s="34"/>
    </row>
    <row r="22" spans="1:22" x14ac:dyDescent="0.2">
      <c r="A22" s="30"/>
      <c r="B22" s="30"/>
      <c r="C22" s="17"/>
      <c r="D22" s="20"/>
      <c r="E22" s="10"/>
      <c r="F22" s="5"/>
      <c r="G22" s="6"/>
      <c r="H22" s="3"/>
      <c r="I22" s="11" t="str">
        <f t="shared" si="0"/>
        <v xml:space="preserve"> </v>
      </c>
      <c r="J22" s="4">
        <f t="shared" si="8"/>
        <v>0</v>
      </c>
      <c r="K22" s="4">
        <f t="shared" si="9"/>
        <v>0</v>
      </c>
      <c r="L22" s="8">
        <f t="shared" si="10"/>
        <v>0</v>
      </c>
      <c r="M22" s="126">
        <f t="shared" si="7"/>
        <v>0</v>
      </c>
      <c r="P22" s="31"/>
      <c r="Q22" s="34"/>
      <c r="R22" s="34" t="s">
        <v>23</v>
      </c>
      <c r="S22" s="34"/>
      <c r="T22" s="34">
        <v>94.5</v>
      </c>
      <c r="U22" s="34"/>
      <c r="V22" s="34"/>
    </row>
    <row r="23" spans="1:22" x14ac:dyDescent="0.2">
      <c r="A23" s="30"/>
      <c r="B23" s="30"/>
      <c r="C23" s="17"/>
      <c r="D23" s="20"/>
      <c r="E23" s="10"/>
      <c r="F23" s="5"/>
      <c r="G23" s="6"/>
      <c r="H23" s="3"/>
      <c r="I23" s="11" t="str">
        <f t="shared" si="0"/>
        <v xml:space="preserve"> </v>
      </c>
      <c r="J23" s="4">
        <f t="shared" si="8"/>
        <v>0</v>
      </c>
      <c r="K23" s="4">
        <f t="shared" si="9"/>
        <v>0</v>
      </c>
      <c r="L23" s="8">
        <f t="shared" si="10"/>
        <v>0</v>
      </c>
      <c r="M23" s="126">
        <f t="shared" si="7"/>
        <v>0</v>
      </c>
      <c r="P23" s="31"/>
      <c r="Q23" s="34"/>
      <c r="R23" s="34" t="s">
        <v>17</v>
      </c>
      <c r="S23" s="34"/>
      <c r="T23" s="34">
        <v>91</v>
      </c>
      <c r="U23" s="34"/>
      <c r="V23" s="34"/>
    </row>
    <row r="24" spans="1:22" x14ac:dyDescent="0.2">
      <c r="A24" s="30"/>
      <c r="B24" s="30"/>
      <c r="C24" s="17"/>
      <c r="D24" s="20"/>
      <c r="E24" s="10"/>
      <c r="F24" s="5"/>
      <c r="G24" s="6"/>
      <c r="H24" s="3"/>
      <c r="I24" s="11" t="str">
        <f t="shared" si="0"/>
        <v xml:space="preserve"> </v>
      </c>
      <c r="J24" s="4">
        <f t="shared" si="8"/>
        <v>0</v>
      </c>
      <c r="K24" s="4">
        <f t="shared" si="9"/>
        <v>0</v>
      </c>
      <c r="L24" s="8">
        <f t="shared" si="10"/>
        <v>0</v>
      </c>
      <c r="M24" s="126">
        <f t="shared" si="7"/>
        <v>0</v>
      </c>
      <c r="P24" s="31"/>
      <c r="Q24" s="34"/>
      <c r="R24" s="34" t="s">
        <v>18</v>
      </c>
      <c r="S24" s="34"/>
      <c r="T24" s="34">
        <v>91</v>
      </c>
      <c r="U24" s="34"/>
      <c r="V24" s="34"/>
    </row>
    <row r="25" spans="1:22" x14ac:dyDescent="0.2">
      <c r="A25" s="30"/>
      <c r="B25" s="30"/>
      <c r="C25" s="17"/>
      <c r="D25" s="20"/>
      <c r="E25" s="10"/>
      <c r="F25" s="5"/>
      <c r="G25" s="6"/>
      <c r="H25" s="3"/>
      <c r="I25" s="11" t="str">
        <f t="shared" si="0"/>
        <v xml:space="preserve"> </v>
      </c>
      <c r="J25" s="4">
        <f t="shared" si="8"/>
        <v>0</v>
      </c>
      <c r="K25" s="4">
        <f t="shared" si="9"/>
        <v>0</v>
      </c>
      <c r="L25" s="8">
        <f t="shared" si="10"/>
        <v>0</v>
      </c>
      <c r="M25" s="126">
        <f t="shared" si="7"/>
        <v>0</v>
      </c>
      <c r="P25" s="31"/>
      <c r="Q25" s="34"/>
      <c r="R25" s="34" t="s">
        <v>19</v>
      </c>
      <c r="S25" s="34"/>
      <c r="T25" s="34">
        <v>91</v>
      </c>
      <c r="U25" s="34"/>
      <c r="V25" s="34"/>
    </row>
    <row r="26" spans="1:22" x14ac:dyDescent="0.2">
      <c r="A26" s="30"/>
      <c r="B26" s="30"/>
      <c r="C26" s="17"/>
      <c r="D26" s="20"/>
      <c r="E26" s="10"/>
      <c r="F26" s="5"/>
      <c r="G26" s="6"/>
      <c r="H26" s="3"/>
      <c r="I26" s="11" t="str">
        <f t="shared" si="0"/>
        <v xml:space="preserve"> </v>
      </c>
      <c r="J26" s="4">
        <f t="shared" si="8"/>
        <v>0</v>
      </c>
      <c r="K26" s="4">
        <f t="shared" si="9"/>
        <v>0</v>
      </c>
      <c r="L26" s="8">
        <f t="shared" si="10"/>
        <v>0</v>
      </c>
      <c r="M26" s="126">
        <f t="shared" si="7"/>
        <v>0</v>
      </c>
      <c r="P26" s="31"/>
      <c r="Q26" s="34"/>
      <c r="R26" s="34"/>
      <c r="S26" s="34"/>
      <c r="T26" s="34"/>
      <c r="U26" s="34"/>
      <c r="V26" s="34"/>
    </row>
    <row r="27" spans="1:22" x14ac:dyDescent="0.2">
      <c r="A27" s="30"/>
      <c r="B27" s="30"/>
      <c r="C27" s="17"/>
      <c r="D27" s="20"/>
      <c r="E27" s="10"/>
      <c r="F27" s="5"/>
      <c r="G27" s="6"/>
      <c r="H27" s="3"/>
      <c r="I27" s="11" t="str">
        <f t="shared" si="0"/>
        <v xml:space="preserve"> </v>
      </c>
      <c r="J27" s="4">
        <f t="shared" si="8"/>
        <v>0</v>
      </c>
      <c r="K27" s="4">
        <f t="shared" si="9"/>
        <v>0</v>
      </c>
      <c r="L27" s="8">
        <f t="shared" si="10"/>
        <v>0</v>
      </c>
      <c r="M27" s="126">
        <f t="shared" si="7"/>
        <v>0</v>
      </c>
      <c r="P27" s="31"/>
      <c r="Q27" s="34"/>
      <c r="R27" s="34"/>
      <c r="S27" s="34"/>
      <c r="T27" s="34"/>
      <c r="U27" s="34"/>
      <c r="V27" s="34"/>
    </row>
    <row r="28" spans="1:22" x14ac:dyDescent="0.2">
      <c r="A28" s="30"/>
      <c r="B28" s="30"/>
      <c r="C28" s="17"/>
      <c r="D28" s="20"/>
      <c r="E28" s="10"/>
      <c r="F28" s="5"/>
      <c r="G28" s="6"/>
      <c r="H28" s="3"/>
      <c r="I28" s="11" t="str">
        <f t="shared" si="0"/>
        <v xml:space="preserve"> </v>
      </c>
      <c r="J28" s="4">
        <f t="shared" si="8"/>
        <v>0</v>
      </c>
      <c r="K28" s="4">
        <f t="shared" si="9"/>
        <v>0</v>
      </c>
      <c r="L28" s="8">
        <f t="shared" si="10"/>
        <v>0</v>
      </c>
      <c r="M28" s="126">
        <f t="shared" si="7"/>
        <v>0</v>
      </c>
      <c r="P28" s="31"/>
      <c r="Q28" s="34"/>
      <c r="R28" s="34"/>
      <c r="S28" s="34"/>
      <c r="T28" s="34"/>
      <c r="U28" s="34"/>
      <c r="V28" s="34"/>
    </row>
    <row r="29" spans="1:22" x14ac:dyDescent="0.2">
      <c r="A29" s="30"/>
      <c r="B29" s="30"/>
      <c r="C29" s="17"/>
      <c r="D29" s="20"/>
      <c r="E29" s="10"/>
      <c r="F29" s="5"/>
      <c r="G29" s="6"/>
      <c r="H29" s="3"/>
      <c r="I29" s="11" t="str">
        <f t="shared" si="0"/>
        <v xml:space="preserve"> </v>
      </c>
      <c r="J29" s="4">
        <f t="shared" si="8"/>
        <v>0</v>
      </c>
      <c r="K29" s="4">
        <f t="shared" si="9"/>
        <v>0</v>
      </c>
      <c r="L29" s="8">
        <f t="shared" si="10"/>
        <v>0</v>
      </c>
      <c r="M29" s="126">
        <f t="shared" si="7"/>
        <v>0</v>
      </c>
      <c r="P29" s="31"/>
      <c r="Q29" s="34"/>
      <c r="R29" s="34"/>
      <c r="S29" s="34"/>
      <c r="T29" s="34"/>
      <c r="U29" s="34"/>
      <c r="V29" s="34"/>
    </row>
    <row r="30" spans="1:22" x14ac:dyDescent="0.2">
      <c r="A30" s="30"/>
      <c r="B30" s="30"/>
      <c r="C30" s="17"/>
      <c r="D30" s="20"/>
      <c r="E30" s="60"/>
      <c r="F30" s="61"/>
      <c r="G30" s="62"/>
      <c r="H30" s="3"/>
      <c r="I30" s="11" t="str">
        <f t="shared" si="0"/>
        <v xml:space="preserve"> </v>
      </c>
      <c r="J30" s="4">
        <f t="shared" si="8"/>
        <v>0</v>
      </c>
      <c r="K30" s="4">
        <f t="shared" si="9"/>
        <v>0</v>
      </c>
      <c r="L30" s="8">
        <f t="shared" si="10"/>
        <v>0</v>
      </c>
      <c r="M30" s="126">
        <f t="shared" si="7"/>
        <v>0</v>
      </c>
      <c r="P30" s="31"/>
      <c r="Q30" s="34"/>
      <c r="R30" s="34"/>
      <c r="S30" s="34"/>
      <c r="T30" s="34"/>
      <c r="U30" s="34"/>
      <c r="V30" s="34"/>
    </row>
    <row r="31" spans="1:22" x14ac:dyDescent="0.2">
      <c r="A31" s="30"/>
      <c r="B31" s="30"/>
      <c r="C31" s="17"/>
      <c r="D31" s="20"/>
      <c r="E31" s="60"/>
      <c r="F31" s="61"/>
      <c r="G31" s="65"/>
      <c r="H31" s="3"/>
      <c r="I31" s="11" t="str">
        <f t="shared" si="0"/>
        <v xml:space="preserve"> </v>
      </c>
      <c r="J31" s="4">
        <f t="shared" si="8"/>
        <v>0</v>
      </c>
      <c r="K31" s="4">
        <f t="shared" si="9"/>
        <v>0</v>
      </c>
      <c r="L31" s="8">
        <f t="shared" si="10"/>
        <v>0</v>
      </c>
      <c r="M31" s="126">
        <f t="shared" si="7"/>
        <v>0</v>
      </c>
      <c r="P31" s="31"/>
      <c r="Q31" s="34"/>
      <c r="R31" s="34"/>
      <c r="S31" s="34"/>
      <c r="T31" s="34"/>
      <c r="U31" s="34"/>
      <c r="V31" s="34"/>
    </row>
    <row r="32" spans="1:22" x14ac:dyDescent="0.2">
      <c r="A32" s="30"/>
      <c r="B32" s="30"/>
      <c r="C32" s="17"/>
      <c r="D32" s="20"/>
      <c r="E32" s="60"/>
      <c r="F32" s="61"/>
      <c r="G32" s="65"/>
      <c r="H32" s="3"/>
      <c r="I32" s="11" t="str">
        <f t="shared" si="0"/>
        <v xml:space="preserve"> </v>
      </c>
      <c r="J32" s="4">
        <f t="shared" si="8"/>
        <v>0</v>
      </c>
      <c r="K32" s="4">
        <f t="shared" si="9"/>
        <v>0</v>
      </c>
      <c r="L32" s="8">
        <f t="shared" si="10"/>
        <v>0</v>
      </c>
      <c r="M32" s="126">
        <f t="shared" si="7"/>
        <v>0</v>
      </c>
      <c r="P32" s="31"/>
      <c r="Q32" s="34"/>
      <c r="R32" s="34"/>
      <c r="S32" s="34"/>
      <c r="T32" s="34"/>
      <c r="U32" s="34"/>
      <c r="V32" s="34"/>
    </row>
    <row r="33" spans="1:22" x14ac:dyDescent="0.2">
      <c r="A33" s="30"/>
      <c r="B33" s="30"/>
      <c r="C33" s="17"/>
      <c r="D33" s="20"/>
      <c r="E33" s="60"/>
      <c r="F33" s="61"/>
      <c r="G33" s="65"/>
      <c r="H33" s="3"/>
      <c r="I33" s="11" t="str">
        <f t="shared" si="0"/>
        <v xml:space="preserve"> </v>
      </c>
      <c r="J33" s="4">
        <f t="shared" si="8"/>
        <v>0</v>
      </c>
      <c r="K33" s="4">
        <f t="shared" si="9"/>
        <v>0</v>
      </c>
      <c r="L33" s="8">
        <f t="shared" si="10"/>
        <v>0</v>
      </c>
      <c r="M33" s="126">
        <f t="shared" si="7"/>
        <v>0</v>
      </c>
      <c r="P33" s="31"/>
      <c r="Q33" s="34"/>
      <c r="R33" s="34"/>
      <c r="S33" s="34"/>
      <c r="T33" s="34"/>
      <c r="U33" s="34"/>
      <c r="V33" s="34"/>
    </row>
    <row r="34" spans="1:22" x14ac:dyDescent="0.2">
      <c r="A34" s="30"/>
      <c r="B34" s="30"/>
      <c r="C34" s="17"/>
      <c r="D34" s="20"/>
      <c r="E34" s="60"/>
      <c r="F34" s="61"/>
      <c r="G34" s="65"/>
      <c r="H34" s="3"/>
      <c r="I34" s="11" t="str">
        <f t="shared" si="0"/>
        <v xml:space="preserve"> </v>
      </c>
      <c r="J34" s="4">
        <f t="shared" si="8"/>
        <v>0</v>
      </c>
      <c r="K34" s="4">
        <f t="shared" si="9"/>
        <v>0</v>
      </c>
      <c r="L34" s="8">
        <f t="shared" si="10"/>
        <v>0</v>
      </c>
      <c r="M34" s="126">
        <f t="shared" si="7"/>
        <v>0</v>
      </c>
      <c r="P34" s="31"/>
      <c r="Q34" s="34"/>
      <c r="R34" s="34"/>
      <c r="S34" s="34"/>
      <c r="T34" s="34"/>
      <c r="U34" s="34"/>
      <c r="V34" s="34"/>
    </row>
    <row r="35" spans="1:22" x14ac:dyDescent="0.2">
      <c r="A35" s="30"/>
      <c r="B35" s="30"/>
      <c r="C35" s="17"/>
      <c r="D35" s="20"/>
      <c r="E35" s="53"/>
      <c r="F35" s="63"/>
      <c r="G35" s="65"/>
      <c r="H35" s="3"/>
      <c r="I35" s="11" t="str">
        <f t="shared" si="0"/>
        <v xml:space="preserve"> </v>
      </c>
      <c r="J35" s="4">
        <f t="shared" si="8"/>
        <v>0</v>
      </c>
      <c r="K35" s="4">
        <f t="shared" si="9"/>
        <v>0</v>
      </c>
      <c r="L35" s="8">
        <f t="shared" si="10"/>
        <v>0</v>
      </c>
      <c r="M35" s="126">
        <f t="shared" si="7"/>
        <v>0</v>
      </c>
      <c r="P35" s="31"/>
      <c r="Q35" s="34"/>
      <c r="R35" s="34"/>
      <c r="S35" s="34"/>
      <c r="T35" s="34"/>
      <c r="U35" s="34"/>
      <c r="V35" s="34"/>
    </row>
    <row r="36" spans="1:22" ht="12" thickBot="1" x14ac:dyDescent="0.25">
      <c r="A36" s="30"/>
      <c r="B36" s="30"/>
      <c r="C36" s="18"/>
      <c r="D36" s="54"/>
      <c r="E36" s="55"/>
      <c r="F36" s="64"/>
      <c r="G36" s="66"/>
      <c r="H36" s="3"/>
      <c r="I36" s="11" t="str">
        <f t="shared" si="0"/>
        <v xml:space="preserve"> </v>
      </c>
      <c r="J36" s="4">
        <f t="shared" si="1"/>
        <v>0</v>
      </c>
      <c r="K36" s="4">
        <f t="shared" si="2"/>
        <v>0</v>
      </c>
      <c r="L36" s="8">
        <f t="shared" si="3"/>
        <v>0</v>
      </c>
      <c r="M36" s="126">
        <f t="shared" si="7"/>
        <v>0</v>
      </c>
      <c r="P36" s="31"/>
      <c r="Q36" s="34"/>
      <c r="U36" s="34"/>
      <c r="V36" s="34"/>
    </row>
    <row r="37" spans="1:22" ht="12" thickBot="1" x14ac:dyDescent="0.25">
      <c r="A37" s="30"/>
      <c r="B37" s="30"/>
      <c r="C37" s="103" t="s">
        <v>10</v>
      </c>
      <c r="D37" s="104"/>
      <c r="E37" s="104"/>
      <c r="F37" s="104"/>
      <c r="G37" s="104"/>
      <c r="H37" s="104"/>
      <c r="I37" s="104"/>
      <c r="J37" s="104"/>
      <c r="K37" s="104"/>
      <c r="L37" s="105"/>
      <c r="M37" s="32" t="str">
        <f>IF(SUM(M11:M36)=0," ",CONCATENATE(MROUND(SUM(M11:M36),0.01)," ","Tons"))</f>
        <v xml:space="preserve"> </v>
      </c>
      <c r="P37" s="31"/>
      <c r="Q37" s="34"/>
      <c r="U37" s="34"/>
      <c r="V37" s="34"/>
    </row>
    <row r="38" spans="1:22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P38" s="31"/>
      <c r="Q38" s="34"/>
      <c r="U38" s="34"/>
      <c r="V38" s="34"/>
    </row>
    <row r="39" spans="1:22" x14ac:dyDescent="0.2">
      <c r="A39" s="30"/>
      <c r="C39" s="30" t="s">
        <v>28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P39" s="31"/>
      <c r="Q39" s="34"/>
      <c r="U39" s="34"/>
      <c r="V39" s="34"/>
    </row>
    <row r="40" spans="1:22" x14ac:dyDescent="0.2">
      <c r="A40" s="30"/>
      <c r="C40" s="30" t="s">
        <v>5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P40" s="31"/>
      <c r="Q40" s="34"/>
      <c r="U40" s="34"/>
      <c r="V40" s="34"/>
    </row>
    <row r="41" spans="1:22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P41" s="31"/>
      <c r="Q41" s="34"/>
      <c r="U41" s="34"/>
      <c r="V41" s="34"/>
    </row>
    <row r="42" spans="1:22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P42" s="31"/>
      <c r="Q42" s="34"/>
      <c r="U42" s="34"/>
      <c r="V42" s="34"/>
    </row>
    <row r="43" spans="1:22" ht="15" x14ac:dyDescent="0.25">
      <c r="A43" s="30"/>
      <c r="B43" s="38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P43" s="31"/>
    </row>
    <row r="44" spans="1:22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P44" s="31"/>
    </row>
    <row r="45" spans="1:22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P45" s="31"/>
    </row>
    <row r="46" spans="1:22" x14ac:dyDescent="0.2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P46" s="31"/>
    </row>
    <row r="47" spans="1:22" x14ac:dyDescent="0.2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P47" s="31"/>
    </row>
    <row r="48" spans="1:22" ht="15.75" x14ac:dyDescent="0.25">
      <c r="A48" s="30"/>
      <c r="B48" s="30"/>
      <c r="C48" s="30"/>
      <c r="D48" s="33" t="s">
        <v>6</v>
      </c>
      <c r="E48" s="111"/>
      <c r="F48" s="111"/>
      <c r="G48" s="111"/>
      <c r="H48" s="111"/>
      <c r="I48" s="111"/>
      <c r="J48" s="111"/>
      <c r="M48" s="30"/>
      <c r="P48" s="31"/>
    </row>
    <row r="49" spans="1:22" ht="15.75" x14ac:dyDescent="0.25">
      <c r="A49" s="30"/>
      <c r="B49" s="30"/>
      <c r="C49" s="30"/>
      <c r="D49" s="33" t="s">
        <v>7</v>
      </c>
      <c r="E49" s="107"/>
      <c r="F49" s="107"/>
      <c r="G49" s="107"/>
      <c r="H49" s="107"/>
      <c r="I49" s="107"/>
      <c r="J49" s="107"/>
      <c r="M49" s="30"/>
      <c r="P49" s="31"/>
    </row>
    <row r="50" spans="1:22" ht="15.75" x14ac:dyDescent="0.25">
      <c r="A50" s="30"/>
      <c r="B50" s="30"/>
      <c r="C50" s="30"/>
      <c r="D50" s="33" t="s">
        <v>8</v>
      </c>
      <c r="E50" s="107"/>
      <c r="F50" s="107"/>
      <c r="G50" s="107"/>
      <c r="H50" s="107"/>
      <c r="I50" s="107"/>
      <c r="J50" s="107"/>
      <c r="M50" s="30"/>
      <c r="P50" s="31"/>
    </row>
    <row r="51" spans="1:22" ht="15.75" x14ac:dyDescent="0.25">
      <c r="A51" s="30"/>
      <c r="B51" s="30"/>
      <c r="C51" s="30"/>
      <c r="D51" s="33" t="s">
        <v>9</v>
      </c>
      <c r="E51" s="107"/>
      <c r="F51" s="107"/>
      <c r="G51" s="107"/>
      <c r="H51" s="107"/>
      <c r="I51" s="107"/>
      <c r="J51" s="107"/>
      <c r="M51" s="30"/>
      <c r="P51" s="31"/>
    </row>
    <row r="52" spans="1:22" ht="15.75" x14ac:dyDescent="0.25">
      <c r="A52" s="30"/>
      <c r="B52" s="30"/>
      <c r="C52" s="30"/>
      <c r="D52" s="33" t="s">
        <v>37</v>
      </c>
      <c r="E52" s="87"/>
      <c r="F52" s="88"/>
      <c r="G52" s="88"/>
      <c r="H52" s="88"/>
      <c r="I52" s="89"/>
      <c r="J52" s="22"/>
      <c r="M52" s="30"/>
      <c r="P52" s="31"/>
      <c r="Q52" s="31"/>
      <c r="R52" s="31"/>
      <c r="S52" s="31"/>
      <c r="T52" s="31"/>
      <c r="U52" s="31"/>
      <c r="V52" s="34"/>
    </row>
    <row r="53" spans="1:22" x14ac:dyDescent="0.2">
      <c r="A53" s="30"/>
      <c r="B53" s="30"/>
      <c r="C53" s="30"/>
      <c r="D53" s="30"/>
      <c r="E53" s="90"/>
      <c r="F53" s="91"/>
      <c r="G53" s="91"/>
      <c r="H53" s="91"/>
      <c r="I53" s="92"/>
      <c r="J53" s="24"/>
      <c r="M53" s="30"/>
      <c r="P53" s="31"/>
      <c r="Q53" s="31"/>
      <c r="R53" s="31"/>
      <c r="S53" s="31"/>
      <c r="T53" s="31"/>
      <c r="U53" s="31"/>
      <c r="V53" s="34"/>
    </row>
    <row r="54" spans="1:22" x14ac:dyDescent="0.2">
      <c r="A54" s="30"/>
      <c r="B54" s="30"/>
      <c r="C54" s="30"/>
      <c r="D54" s="30"/>
      <c r="E54" s="90"/>
      <c r="F54" s="91"/>
      <c r="G54" s="91"/>
      <c r="H54" s="91"/>
      <c r="I54" s="92"/>
      <c r="J54" s="24"/>
      <c r="M54" s="30"/>
    </row>
    <row r="55" spans="1:22" x14ac:dyDescent="0.2">
      <c r="E55" s="90"/>
      <c r="F55" s="91"/>
      <c r="G55" s="91"/>
      <c r="H55" s="91"/>
      <c r="I55" s="92"/>
      <c r="J55" s="24"/>
    </row>
    <row r="56" spans="1:22" x14ac:dyDescent="0.2">
      <c r="E56" s="93"/>
      <c r="F56" s="94"/>
      <c r="G56" s="94"/>
      <c r="H56" s="94"/>
      <c r="I56" s="95"/>
      <c r="J56" s="26"/>
    </row>
    <row r="58" spans="1:22" ht="15" x14ac:dyDescent="0.25">
      <c r="C58" s="86"/>
    </row>
  </sheetData>
  <mergeCells count="7">
    <mergeCell ref="E52:I56"/>
    <mergeCell ref="E51:J51"/>
    <mergeCell ref="C7:M9"/>
    <mergeCell ref="C37:L37"/>
    <mergeCell ref="E48:J48"/>
    <mergeCell ref="E49:J49"/>
    <mergeCell ref="E50:J50"/>
  </mergeCells>
  <conditionalFormatting sqref="M37 J11:M36">
    <cfRule type="cellIs" dxfId="14" priority="1" operator="equal">
      <formula>0</formula>
    </cfRule>
  </conditionalFormatting>
  <dataValidations count="1">
    <dataValidation type="list" allowBlank="1" showInputMessage="1" showErrorMessage="1" sqref="H11:H36">
      <formula1>$R$14:$R$25</formula1>
    </dataValidation>
  </dataValidations>
  <printOptions horizontalCentered="1" verticalCentered="1"/>
  <pageMargins left="0.7" right="0.7" top="0.75" bottom="0.75" header="0.3" footer="0.3"/>
  <pageSetup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4"/>
  <sheetViews>
    <sheetView showGridLines="0" zoomScaleNormal="100" zoomScaleSheetLayoutView="120" workbookViewId="0"/>
  </sheetViews>
  <sheetFormatPr defaultRowHeight="11.25" x14ac:dyDescent="0.2"/>
  <cols>
    <col min="1" max="2" width="9.140625" style="27"/>
    <col min="3" max="4" width="12.42578125" style="27" customWidth="1"/>
    <col min="5" max="5" width="9.140625" style="27"/>
    <col min="6" max="6" width="9.28515625" style="27" bestFit="1" customWidth="1"/>
    <col min="7" max="7" width="9.140625" style="27" customWidth="1"/>
    <col min="8" max="8" width="17.28515625" style="27" bestFit="1" customWidth="1"/>
    <col min="9" max="9" width="17.28515625" style="27" customWidth="1"/>
    <col min="10" max="10" width="14" style="27" hidden="1" customWidth="1"/>
    <col min="11" max="11" width="6.5703125" style="27" hidden="1" customWidth="1"/>
    <col min="12" max="12" width="13.7109375" style="27" hidden="1" customWidth="1"/>
    <col min="13" max="13" width="11.28515625" style="27" customWidth="1"/>
    <col min="14" max="16384" width="9.140625" style="27"/>
  </cols>
  <sheetData>
    <row r="1" spans="1:22" ht="15" x14ac:dyDescent="0.25">
      <c r="A1" s="86"/>
    </row>
    <row r="6" spans="1:22" ht="12" thickBot="1" x14ac:dyDescent="0.25"/>
    <row r="7" spans="1:22" ht="11.25" customHeight="1" x14ac:dyDescent="0.2">
      <c r="A7" s="30"/>
      <c r="B7" s="30"/>
      <c r="C7" s="97" t="s">
        <v>36</v>
      </c>
      <c r="D7" s="98"/>
      <c r="E7" s="98"/>
      <c r="F7" s="98"/>
      <c r="G7" s="98"/>
      <c r="H7" s="98"/>
      <c r="I7" s="98"/>
      <c r="J7" s="98"/>
      <c r="K7" s="98"/>
      <c r="L7" s="98"/>
      <c r="M7" s="108"/>
    </row>
    <row r="8" spans="1:22" ht="11.25" customHeight="1" x14ac:dyDescent="0.2">
      <c r="A8" s="30"/>
      <c r="B8" s="30"/>
      <c r="C8" s="99"/>
      <c r="D8" s="100"/>
      <c r="E8" s="100"/>
      <c r="F8" s="100"/>
      <c r="G8" s="100"/>
      <c r="H8" s="100"/>
      <c r="I8" s="100"/>
      <c r="J8" s="100"/>
      <c r="K8" s="100"/>
      <c r="L8" s="100"/>
      <c r="M8" s="109"/>
    </row>
    <row r="9" spans="1:22" ht="12" customHeight="1" thickBot="1" x14ac:dyDescent="0.25">
      <c r="A9" s="30"/>
      <c r="B9" s="30"/>
      <c r="C9" s="101"/>
      <c r="D9" s="102"/>
      <c r="E9" s="102"/>
      <c r="F9" s="102"/>
      <c r="G9" s="102"/>
      <c r="H9" s="102"/>
      <c r="I9" s="102"/>
      <c r="J9" s="102"/>
      <c r="K9" s="102"/>
      <c r="L9" s="102"/>
      <c r="M9" s="110"/>
    </row>
    <row r="10" spans="1:22" ht="14.25" thickBot="1" x14ac:dyDescent="0.25">
      <c r="A10" s="30"/>
      <c r="B10" s="30"/>
      <c r="C10" s="28" t="s">
        <v>40</v>
      </c>
      <c r="D10" s="28" t="s">
        <v>41</v>
      </c>
      <c r="E10" s="28" t="s">
        <v>27</v>
      </c>
      <c r="F10" s="28" t="s">
        <v>0</v>
      </c>
      <c r="G10" s="28" t="s">
        <v>11</v>
      </c>
      <c r="H10" s="28" t="s">
        <v>13</v>
      </c>
      <c r="I10" s="35" t="s">
        <v>3</v>
      </c>
      <c r="J10" s="36" t="s">
        <v>1</v>
      </c>
      <c r="K10" s="36" t="s">
        <v>12</v>
      </c>
      <c r="L10" s="36" t="s">
        <v>2</v>
      </c>
      <c r="M10" s="29" t="s">
        <v>4</v>
      </c>
    </row>
    <row r="11" spans="1:22" x14ac:dyDescent="0.2">
      <c r="A11" s="30"/>
      <c r="B11" s="30"/>
      <c r="C11" s="39"/>
      <c r="D11" s="40"/>
      <c r="E11" s="9"/>
      <c r="F11" s="1"/>
      <c r="G11" s="2"/>
      <c r="H11" s="3"/>
      <c r="I11" s="11" t="str">
        <f t="shared" ref="I11:I36" si="0">IF(ISBLANK(H11)," ",VLOOKUP(H11,$R$14:$T$25,3,0))</f>
        <v xml:space="preserve"> </v>
      </c>
      <c r="J11" s="4">
        <f>IF(H11=0,0,62.4)</f>
        <v>0</v>
      </c>
      <c r="K11" s="4">
        <f>IF(H11=0,0,9)</f>
        <v>0</v>
      </c>
      <c r="L11" s="8">
        <f>IF(H11=0,0,2000)</f>
        <v>0</v>
      </c>
      <c r="M11" s="47">
        <f>IF(ISBLANK(H11),0,ROUND(((((D11-C11)*E11*(F11/12))*G11*J11)/L11)*(I11/100),2))</f>
        <v>0</v>
      </c>
      <c r="P11" s="31"/>
      <c r="Q11" s="31"/>
      <c r="R11" s="31"/>
      <c r="S11" s="31"/>
      <c r="T11" s="31"/>
      <c r="U11" s="31"/>
    </row>
    <row r="12" spans="1:22" x14ac:dyDescent="0.2">
      <c r="A12" s="30"/>
      <c r="B12" s="30"/>
      <c r="C12" s="41"/>
      <c r="D12" s="42"/>
      <c r="E12" s="10"/>
      <c r="F12" s="5"/>
      <c r="G12" s="6"/>
      <c r="H12" s="3"/>
      <c r="I12" s="11" t="str">
        <f t="shared" si="0"/>
        <v xml:space="preserve"> </v>
      </c>
      <c r="J12" s="4">
        <f t="shared" ref="J12:J36" si="1">IF(H12=0,0,62.4)</f>
        <v>0</v>
      </c>
      <c r="K12" s="4">
        <f t="shared" ref="K12:K36" si="2">IF(H12=0,0,9)</f>
        <v>0</v>
      </c>
      <c r="L12" s="8">
        <f t="shared" ref="L12:L36" si="3">IF(H12=0,0,2000)</f>
        <v>0</v>
      </c>
      <c r="M12" s="48">
        <f>IF(ISBLANK(H12),0,ROUND(((((D12-C12)*E12*(F12/12))*G12*J12)/L12)*(I12/100),2))</f>
        <v>0</v>
      </c>
      <c r="P12" s="31"/>
      <c r="Q12" s="34"/>
      <c r="R12" s="34"/>
      <c r="S12" s="34"/>
      <c r="T12" s="34"/>
      <c r="U12" s="34"/>
    </row>
    <row r="13" spans="1:22" x14ac:dyDescent="0.2">
      <c r="A13" s="30"/>
      <c r="B13" s="30"/>
      <c r="C13" s="41"/>
      <c r="D13" s="42"/>
      <c r="E13" s="10"/>
      <c r="F13" s="5"/>
      <c r="G13" s="6"/>
      <c r="H13" s="3"/>
      <c r="I13" s="11" t="str">
        <f t="shared" si="0"/>
        <v xml:space="preserve"> </v>
      </c>
      <c r="J13" s="4">
        <f t="shared" si="1"/>
        <v>0</v>
      </c>
      <c r="K13" s="4">
        <f t="shared" si="2"/>
        <v>0</v>
      </c>
      <c r="L13" s="8">
        <f t="shared" si="3"/>
        <v>0</v>
      </c>
      <c r="M13" s="48">
        <f t="shared" ref="M13:M36" si="4">IF(ISBLANK(H13),0,ROUND(((((D13-C13)*E13*(F13/12))*G13*J13)/L13)*(I13/100),2))</f>
        <v>0</v>
      </c>
      <c r="P13" s="31"/>
      <c r="Q13" s="34"/>
      <c r="R13" s="34"/>
      <c r="S13" s="34"/>
      <c r="T13" s="34"/>
      <c r="U13" s="34"/>
      <c r="V13" s="34"/>
    </row>
    <row r="14" spans="1:22" x14ac:dyDescent="0.2">
      <c r="A14" s="30"/>
      <c r="B14" s="30"/>
      <c r="C14" s="41"/>
      <c r="D14" s="42"/>
      <c r="E14" s="10"/>
      <c r="F14" s="5"/>
      <c r="G14" s="6"/>
      <c r="H14" s="3"/>
      <c r="I14" s="11" t="str">
        <f t="shared" si="0"/>
        <v xml:space="preserve"> </v>
      </c>
      <c r="J14" s="4">
        <f t="shared" si="1"/>
        <v>0</v>
      </c>
      <c r="K14" s="4">
        <f t="shared" si="2"/>
        <v>0</v>
      </c>
      <c r="L14" s="8">
        <f t="shared" si="3"/>
        <v>0</v>
      </c>
      <c r="M14" s="48">
        <f t="shared" si="4"/>
        <v>0</v>
      </c>
      <c r="P14" s="31"/>
      <c r="Q14" s="34"/>
      <c r="R14" s="34" t="s">
        <v>20</v>
      </c>
      <c r="S14" s="34"/>
      <c r="T14" s="34">
        <v>92</v>
      </c>
      <c r="U14" s="34"/>
      <c r="V14" s="34"/>
    </row>
    <row r="15" spans="1:22" x14ac:dyDescent="0.2">
      <c r="A15" s="30"/>
      <c r="B15" s="30"/>
      <c r="C15" s="41"/>
      <c r="D15" s="42"/>
      <c r="E15" s="10"/>
      <c r="F15" s="5"/>
      <c r="G15" s="6"/>
      <c r="H15" s="3"/>
      <c r="I15" s="11" t="str">
        <f t="shared" si="0"/>
        <v xml:space="preserve"> </v>
      </c>
      <c r="J15" s="4">
        <f t="shared" si="1"/>
        <v>0</v>
      </c>
      <c r="K15" s="4">
        <f t="shared" si="2"/>
        <v>0</v>
      </c>
      <c r="L15" s="8">
        <f t="shared" si="3"/>
        <v>0</v>
      </c>
      <c r="M15" s="48">
        <f t="shared" si="4"/>
        <v>0</v>
      </c>
      <c r="P15" s="31"/>
      <c r="Q15" s="34"/>
      <c r="R15" s="34" t="s">
        <v>14</v>
      </c>
      <c r="S15" s="34"/>
      <c r="T15" s="34">
        <v>92</v>
      </c>
      <c r="U15" s="34"/>
      <c r="V15" s="34"/>
    </row>
    <row r="16" spans="1:22" x14ac:dyDescent="0.2">
      <c r="A16" s="30"/>
      <c r="B16" s="30"/>
      <c r="C16" s="41"/>
      <c r="D16" s="42"/>
      <c r="E16" s="10"/>
      <c r="F16" s="5"/>
      <c r="G16" s="6"/>
      <c r="H16" s="3"/>
      <c r="I16" s="11" t="str">
        <f t="shared" si="0"/>
        <v xml:space="preserve"> </v>
      </c>
      <c r="J16" s="4">
        <f t="shared" si="1"/>
        <v>0</v>
      </c>
      <c r="K16" s="4">
        <f t="shared" si="2"/>
        <v>0</v>
      </c>
      <c r="L16" s="8">
        <f t="shared" si="3"/>
        <v>0</v>
      </c>
      <c r="M16" s="48">
        <f t="shared" si="4"/>
        <v>0</v>
      </c>
      <c r="P16" s="31"/>
      <c r="Q16" s="34"/>
      <c r="R16" s="34" t="s">
        <v>15</v>
      </c>
      <c r="S16" s="34"/>
      <c r="T16" s="34">
        <v>92</v>
      </c>
      <c r="U16" s="34"/>
      <c r="V16" s="34"/>
    </row>
    <row r="17" spans="1:22" ht="11.25" customHeight="1" x14ac:dyDescent="0.2">
      <c r="A17" s="30"/>
      <c r="B17" s="30"/>
      <c r="C17" s="41"/>
      <c r="D17" s="42"/>
      <c r="E17" s="10"/>
      <c r="F17" s="5"/>
      <c r="G17" s="6"/>
      <c r="H17" s="3"/>
      <c r="I17" s="11" t="str">
        <f t="shared" si="0"/>
        <v xml:space="preserve"> </v>
      </c>
      <c r="J17" s="4">
        <f t="shared" si="1"/>
        <v>0</v>
      </c>
      <c r="K17" s="4">
        <f t="shared" si="2"/>
        <v>0</v>
      </c>
      <c r="L17" s="8">
        <f t="shared" si="3"/>
        <v>0</v>
      </c>
      <c r="M17" s="48">
        <f t="shared" si="4"/>
        <v>0</v>
      </c>
      <c r="P17" s="31"/>
      <c r="Q17" s="34"/>
      <c r="R17" s="34" t="s">
        <v>16</v>
      </c>
      <c r="S17" s="34"/>
      <c r="T17" s="34">
        <v>92</v>
      </c>
      <c r="U17" s="34"/>
      <c r="V17" s="34"/>
    </row>
    <row r="18" spans="1:22" x14ac:dyDescent="0.2">
      <c r="A18" s="30"/>
      <c r="B18" s="30"/>
      <c r="C18" s="41"/>
      <c r="D18" s="42"/>
      <c r="E18" s="10"/>
      <c r="F18" s="5"/>
      <c r="G18" s="6"/>
      <c r="H18" s="3"/>
      <c r="I18" s="11" t="str">
        <f t="shared" si="0"/>
        <v xml:space="preserve"> </v>
      </c>
      <c r="J18" s="4">
        <f t="shared" si="1"/>
        <v>0</v>
      </c>
      <c r="K18" s="4">
        <f t="shared" si="2"/>
        <v>0</v>
      </c>
      <c r="L18" s="8">
        <f t="shared" si="3"/>
        <v>0</v>
      </c>
      <c r="M18" s="48">
        <f t="shared" si="4"/>
        <v>0</v>
      </c>
      <c r="P18" s="31"/>
      <c r="Q18" s="34"/>
      <c r="R18" s="34" t="s">
        <v>25</v>
      </c>
      <c r="S18" s="34"/>
      <c r="T18" s="34">
        <v>94</v>
      </c>
      <c r="U18" s="34"/>
      <c r="V18" s="34"/>
    </row>
    <row r="19" spans="1:22" x14ac:dyDescent="0.2">
      <c r="A19" s="30"/>
      <c r="B19" s="30"/>
      <c r="C19" s="41"/>
      <c r="D19" s="42"/>
      <c r="E19" s="10"/>
      <c r="F19" s="5"/>
      <c r="G19" s="6"/>
      <c r="H19" s="3"/>
      <c r="I19" s="11" t="str">
        <f t="shared" si="0"/>
        <v xml:space="preserve"> </v>
      </c>
      <c r="J19" s="4">
        <f t="shared" si="1"/>
        <v>0</v>
      </c>
      <c r="K19" s="4">
        <f t="shared" si="2"/>
        <v>0</v>
      </c>
      <c r="L19" s="8">
        <f t="shared" si="3"/>
        <v>0</v>
      </c>
      <c r="M19" s="48">
        <f t="shared" si="4"/>
        <v>0</v>
      </c>
      <c r="P19" s="31"/>
      <c r="Q19" s="34"/>
      <c r="R19" s="34" t="s">
        <v>24</v>
      </c>
      <c r="S19" s="34"/>
      <c r="T19" s="34">
        <v>94.5</v>
      </c>
      <c r="U19" s="34"/>
      <c r="V19" s="34"/>
    </row>
    <row r="20" spans="1:22" x14ac:dyDescent="0.2">
      <c r="A20" s="30"/>
      <c r="B20" s="30"/>
      <c r="C20" s="41"/>
      <c r="D20" s="42"/>
      <c r="E20" s="10"/>
      <c r="F20" s="5"/>
      <c r="G20" s="6"/>
      <c r="H20" s="3"/>
      <c r="I20" s="11" t="str">
        <f t="shared" si="0"/>
        <v xml:space="preserve"> </v>
      </c>
      <c r="J20" s="4">
        <f t="shared" si="1"/>
        <v>0</v>
      </c>
      <c r="K20" s="4">
        <f t="shared" si="2"/>
        <v>0</v>
      </c>
      <c r="L20" s="8">
        <f t="shared" si="3"/>
        <v>0</v>
      </c>
      <c r="M20" s="48">
        <f t="shared" si="4"/>
        <v>0</v>
      </c>
      <c r="P20" s="31"/>
      <c r="Q20" s="34"/>
      <c r="R20" s="34" t="s">
        <v>21</v>
      </c>
      <c r="S20" s="34"/>
      <c r="T20" s="34">
        <v>94.5</v>
      </c>
      <c r="U20" s="34"/>
      <c r="V20" s="34"/>
    </row>
    <row r="21" spans="1:22" x14ac:dyDescent="0.2">
      <c r="A21" s="30"/>
      <c r="B21" s="30"/>
      <c r="C21" s="41"/>
      <c r="D21" s="42"/>
      <c r="E21" s="10"/>
      <c r="F21" s="5"/>
      <c r="G21" s="6"/>
      <c r="H21" s="3"/>
      <c r="I21" s="11" t="str">
        <f t="shared" si="0"/>
        <v xml:space="preserve"> </v>
      </c>
      <c r="J21" s="4">
        <f t="shared" si="1"/>
        <v>0</v>
      </c>
      <c r="K21" s="4">
        <f t="shared" si="2"/>
        <v>0</v>
      </c>
      <c r="L21" s="8">
        <f t="shared" si="3"/>
        <v>0</v>
      </c>
      <c r="M21" s="48">
        <f t="shared" si="4"/>
        <v>0</v>
      </c>
      <c r="P21" s="31"/>
      <c r="Q21" s="34"/>
      <c r="R21" s="34" t="s">
        <v>22</v>
      </c>
      <c r="S21" s="34"/>
      <c r="T21" s="34">
        <v>94.5</v>
      </c>
      <c r="U21" s="34"/>
      <c r="V21" s="34"/>
    </row>
    <row r="22" spans="1:22" x14ac:dyDescent="0.2">
      <c r="A22" s="30"/>
      <c r="B22" s="30"/>
      <c r="C22" s="41"/>
      <c r="D22" s="42"/>
      <c r="E22" s="10"/>
      <c r="F22" s="5"/>
      <c r="G22" s="6"/>
      <c r="H22" s="3"/>
      <c r="I22" s="11" t="str">
        <f t="shared" si="0"/>
        <v xml:space="preserve"> </v>
      </c>
      <c r="J22" s="4">
        <f t="shared" si="1"/>
        <v>0</v>
      </c>
      <c r="K22" s="4">
        <f t="shared" si="2"/>
        <v>0</v>
      </c>
      <c r="L22" s="8">
        <f t="shared" si="3"/>
        <v>0</v>
      </c>
      <c r="M22" s="48">
        <f t="shared" si="4"/>
        <v>0</v>
      </c>
      <c r="P22" s="31"/>
      <c r="Q22" s="34"/>
      <c r="R22" s="34" t="s">
        <v>23</v>
      </c>
      <c r="S22" s="34"/>
      <c r="T22" s="34">
        <v>94.5</v>
      </c>
      <c r="U22" s="34"/>
      <c r="V22" s="34"/>
    </row>
    <row r="23" spans="1:22" x14ac:dyDescent="0.2">
      <c r="A23" s="30"/>
      <c r="B23" s="30"/>
      <c r="C23" s="41"/>
      <c r="D23" s="42"/>
      <c r="E23" s="10"/>
      <c r="F23" s="5"/>
      <c r="G23" s="6"/>
      <c r="H23" s="3"/>
      <c r="I23" s="11" t="str">
        <f t="shared" si="0"/>
        <v xml:space="preserve"> </v>
      </c>
      <c r="J23" s="4">
        <f t="shared" si="1"/>
        <v>0</v>
      </c>
      <c r="K23" s="4">
        <f t="shared" si="2"/>
        <v>0</v>
      </c>
      <c r="L23" s="8">
        <f t="shared" si="3"/>
        <v>0</v>
      </c>
      <c r="M23" s="48">
        <f t="shared" si="4"/>
        <v>0</v>
      </c>
      <c r="P23" s="31"/>
      <c r="Q23" s="34"/>
      <c r="R23" s="34" t="s">
        <v>17</v>
      </c>
      <c r="S23" s="34"/>
      <c r="T23" s="34">
        <v>91</v>
      </c>
      <c r="U23" s="34"/>
      <c r="V23" s="34"/>
    </row>
    <row r="24" spans="1:22" x14ac:dyDescent="0.2">
      <c r="A24" s="30"/>
      <c r="B24" s="30"/>
      <c r="C24" s="41"/>
      <c r="D24" s="42"/>
      <c r="E24" s="10"/>
      <c r="F24" s="5"/>
      <c r="G24" s="6"/>
      <c r="H24" s="3"/>
      <c r="I24" s="11" t="str">
        <f t="shared" si="0"/>
        <v xml:space="preserve"> </v>
      </c>
      <c r="J24" s="4">
        <f t="shared" si="1"/>
        <v>0</v>
      </c>
      <c r="K24" s="4">
        <f t="shared" si="2"/>
        <v>0</v>
      </c>
      <c r="L24" s="8">
        <f t="shared" si="3"/>
        <v>0</v>
      </c>
      <c r="M24" s="48">
        <f t="shared" si="4"/>
        <v>0</v>
      </c>
      <c r="P24" s="31"/>
      <c r="Q24" s="34"/>
      <c r="R24" s="34" t="s">
        <v>18</v>
      </c>
      <c r="S24" s="34"/>
      <c r="T24" s="34">
        <v>91</v>
      </c>
      <c r="U24" s="34"/>
      <c r="V24" s="34"/>
    </row>
    <row r="25" spans="1:22" x14ac:dyDescent="0.2">
      <c r="A25" s="30"/>
      <c r="B25" s="30"/>
      <c r="C25" s="41"/>
      <c r="D25" s="42"/>
      <c r="E25" s="10"/>
      <c r="F25" s="5"/>
      <c r="G25" s="6"/>
      <c r="H25" s="3"/>
      <c r="I25" s="11" t="str">
        <f t="shared" si="0"/>
        <v xml:space="preserve"> </v>
      </c>
      <c r="J25" s="4">
        <f t="shared" si="1"/>
        <v>0</v>
      </c>
      <c r="K25" s="4">
        <f t="shared" si="2"/>
        <v>0</v>
      </c>
      <c r="L25" s="8">
        <f t="shared" si="3"/>
        <v>0</v>
      </c>
      <c r="M25" s="48">
        <f t="shared" si="4"/>
        <v>0</v>
      </c>
      <c r="P25" s="31"/>
      <c r="Q25" s="34"/>
      <c r="R25" s="34" t="s">
        <v>19</v>
      </c>
      <c r="S25" s="34"/>
      <c r="T25" s="34">
        <v>91</v>
      </c>
      <c r="U25" s="34"/>
      <c r="V25" s="34"/>
    </row>
    <row r="26" spans="1:22" x14ac:dyDescent="0.2">
      <c r="A26" s="30"/>
      <c r="B26" s="30"/>
      <c r="C26" s="41"/>
      <c r="D26" s="42"/>
      <c r="E26" s="10"/>
      <c r="F26" s="5"/>
      <c r="G26" s="6"/>
      <c r="H26" s="3"/>
      <c r="I26" s="11" t="str">
        <f t="shared" si="0"/>
        <v xml:space="preserve"> </v>
      </c>
      <c r="J26" s="4">
        <f t="shared" si="1"/>
        <v>0</v>
      </c>
      <c r="K26" s="4">
        <f t="shared" si="2"/>
        <v>0</v>
      </c>
      <c r="L26" s="8">
        <f t="shared" si="3"/>
        <v>0</v>
      </c>
      <c r="M26" s="48">
        <f t="shared" si="4"/>
        <v>0</v>
      </c>
      <c r="P26" s="31"/>
      <c r="Q26" s="34"/>
      <c r="R26" s="34"/>
      <c r="S26" s="34"/>
      <c r="T26" s="34"/>
      <c r="U26" s="34"/>
      <c r="V26" s="34"/>
    </row>
    <row r="27" spans="1:22" x14ac:dyDescent="0.2">
      <c r="A27" s="30"/>
      <c r="B27" s="30"/>
      <c r="C27" s="41"/>
      <c r="D27" s="42"/>
      <c r="E27" s="10"/>
      <c r="F27" s="5"/>
      <c r="G27" s="6"/>
      <c r="H27" s="3"/>
      <c r="I27" s="11" t="str">
        <f t="shared" si="0"/>
        <v xml:space="preserve"> </v>
      </c>
      <c r="J27" s="4">
        <f t="shared" si="1"/>
        <v>0</v>
      </c>
      <c r="K27" s="4">
        <f t="shared" si="2"/>
        <v>0</v>
      </c>
      <c r="L27" s="8">
        <f t="shared" si="3"/>
        <v>0</v>
      </c>
      <c r="M27" s="48">
        <f t="shared" si="4"/>
        <v>0</v>
      </c>
      <c r="P27" s="31"/>
      <c r="Q27" s="34"/>
      <c r="R27" s="34"/>
      <c r="S27" s="34"/>
      <c r="T27" s="34"/>
      <c r="U27" s="34"/>
      <c r="V27" s="34"/>
    </row>
    <row r="28" spans="1:22" x14ac:dyDescent="0.2">
      <c r="A28" s="30"/>
      <c r="B28" s="30"/>
      <c r="C28" s="41"/>
      <c r="D28" s="42"/>
      <c r="E28" s="10"/>
      <c r="F28" s="5"/>
      <c r="G28" s="6"/>
      <c r="H28" s="3"/>
      <c r="I28" s="11" t="str">
        <f t="shared" si="0"/>
        <v xml:space="preserve"> </v>
      </c>
      <c r="J28" s="4">
        <f t="shared" si="1"/>
        <v>0</v>
      </c>
      <c r="K28" s="4">
        <f t="shared" si="2"/>
        <v>0</v>
      </c>
      <c r="L28" s="8">
        <f t="shared" si="3"/>
        <v>0</v>
      </c>
      <c r="M28" s="48">
        <f t="shared" si="4"/>
        <v>0</v>
      </c>
      <c r="P28" s="31"/>
      <c r="Q28" s="34"/>
      <c r="R28" s="34"/>
      <c r="S28" s="34"/>
      <c r="T28" s="34"/>
      <c r="U28" s="34"/>
      <c r="V28" s="34"/>
    </row>
    <row r="29" spans="1:22" x14ac:dyDescent="0.2">
      <c r="A29" s="30"/>
      <c r="B29" s="30"/>
      <c r="C29" s="41"/>
      <c r="D29" s="42"/>
      <c r="E29" s="10"/>
      <c r="F29" s="5"/>
      <c r="G29" s="6"/>
      <c r="H29" s="3"/>
      <c r="I29" s="11" t="str">
        <f t="shared" si="0"/>
        <v xml:space="preserve"> </v>
      </c>
      <c r="J29" s="4">
        <f t="shared" si="1"/>
        <v>0</v>
      </c>
      <c r="K29" s="4">
        <f t="shared" si="2"/>
        <v>0</v>
      </c>
      <c r="L29" s="8">
        <f t="shared" si="3"/>
        <v>0</v>
      </c>
      <c r="M29" s="48">
        <f t="shared" si="4"/>
        <v>0</v>
      </c>
      <c r="P29" s="31"/>
      <c r="Q29" s="34"/>
      <c r="R29" s="34"/>
      <c r="S29" s="34"/>
      <c r="T29" s="34"/>
      <c r="U29" s="34"/>
      <c r="V29" s="34"/>
    </row>
    <row r="30" spans="1:22" x14ac:dyDescent="0.2">
      <c r="A30" s="30"/>
      <c r="B30" s="30"/>
      <c r="C30" s="41"/>
      <c r="D30" s="42"/>
      <c r="E30" s="10"/>
      <c r="F30" s="5"/>
      <c r="G30" s="6"/>
      <c r="H30" s="3"/>
      <c r="I30" s="11" t="str">
        <f t="shared" si="0"/>
        <v xml:space="preserve"> </v>
      </c>
      <c r="J30" s="4">
        <f t="shared" si="1"/>
        <v>0</v>
      </c>
      <c r="K30" s="4">
        <f t="shared" si="2"/>
        <v>0</v>
      </c>
      <c r="L30" s="8">
        <f t="shared" si="3"/>
        <v>0</v>
      </c>
      <c r="M30" s="48">
        <f t="shared" si="4"/>
        <v>0</v>
      </c>
      <c r="P30" s="31"/>
      <c r="Q30" s="34"/>
      <c r="R30" s="34"/>
      <c r="S30" s="34"/>
      <c r="T30" s="34"/>
      <c r="U30" s="34"/>
      <c r="V30" s="34"/>
    </row>
    <row r="31" spans="1:22" x14ac:dyDescent="0.2">
      <c r="A31" s="30"/>
      <c r="B31" s="30"/>
      <c r="C31" s="41"/>
      <c r="D31" s="42"/>
      <c r="E31" s="10"/>
      <c r="F31" s="5"/>
      <c r="G31" s="69"/>
      <c r="H31" s="3"/>
      <c r="I31" s="11" t="str">
        <f t="shared" si="0"/>
        <v xml:space="preserve"> </v>
      </c>
      <c r="J31" s="4">
        <f t="shared" si="1"/>
        <v>0</v>
      </c>
      <c r="K31" s="4">
        <f t="shared" si="2"/>
        <v>0</v>
      </c>
      <c r="L31" s="8">
        <f t="shared" si="3"/>
        <v>0</v>
      </c>
      <c r="M31" s="48">
        <f t="shared" si="4"/>
        <v>0</v>
      </c>
      <c r="P31" s="31"/>
      <c r="Q31" s="34"/>
      <c r="R31" s="34"/>
      <c r="S31" s="34"/>
      <c r="T31" s="34"/>
      <c r="U31" s="34"/>
      <c r="V31" s="34"/>
    </row>
    <row r="32" spans="1:22" x14ac:dyDescent="0.2">
      <c r="A32" s="30"/>
      <c r="B32" s="30"/>
      <c r="C32" s="41"/>
      <c r="D32" s="42"/>
      <c r="E32" s="10"/>
      <c r="F32" s="5"/>
      <c r="G32" s="69"/>
      <c r="H32" s="3"/>
      <c r="I32" s="11" t="str">
        <f t="shared" si="0"/>
        <v xml:space="preserve"> </v>
      </c>
      <c r="J32" s="4">
        <f t="shared" si="1"/>
        <v>0</v>
      </c>
      <c r="K32" s="4">
        <f t="shared" si="2"/>
        <v>0</v>
      </c>
      <c r="L32" s="8">
        <f t="shared" si="3"/>
        <v>0</v>
      </c>
      <c r="M32" s="48">
        <f t="shared" si="4"/>
        <v>0</v>
      </c>
      <c r="P32" s="31"/>
      <c r="Q32" s="34"/>
      <c r="R32" s="34"/>
      <c r="S32" s="34"/>
      <c r="T32" s="34"/>
      <c r="U32" s="34"/>
      <c r="V32" s="34"/>
    </row>
    <row r="33" spans="1:22" x14ac:dyDescent="0.2">
      <c r="A33" s="30"/>
      <c r="B33" s="30"/>
      <c r="C33" s="41"/>
      <c r="D33" s="42"/>
      <c r="E33" s="10"/>
      <c r="F33" s="5"/>
      <c r="G33" s="69"/>
      <c r="H33" s="3"/>
      <c r="I33" s="11" t="str">
        <f t="shared" si="0"/>
        <v xml:space="preserve"> </v>
      </c>
      <c r="J33" s="4">
        <f t="shared" si="1"/>
        <v>0</v>
      </c>
      <c r="K33" s="4">
        <f t="shared" si="2"/>
        <v>0</v>
      </c>
      <c r="L33" s="8">
        <f t="shared" si="3"/>
        <v>0</v>
      </c>
      <c r="M33" s="48">
        <f t="shared" si="4"/>
        <v>0</v>
      </c>
      <c r="P33" s="31"/>
      <c r="Q33" s="34"/>
      <c r="R33" s="34"/>
      <c r="S33" s="34"/>
      <c r="T33" s="34"/>
      <c r="U33" s="34"/>
      <c r="V33" s="34"/>
    </row>
    <row r="34" spans="1:22" x14ac:dyDescent="0.2">
      <c r="A34" s="30"/>
      <c r="B34" s="30"/>
      <c r="C34" s="41"/>
      <c r="D34" s="42"/>
      <c r="E34" s="10"/>
      <c r="F34" s="5"/>
      <c r="G34" s="69"/>
      <c r="H34" s="3"/>
      <c r="I34" s="11" t="str">
        <f t="shared" si="0"/>
        <v xml:space="preserve"> </v>
      </c>
      <c r="J34" s="4">
        <f t="shared" si="1"/>
        <v>0</v>
      </c>
      <c r="K34" s="4">
        <f t="shared" si="2"/>
        <v>0</v>
      </c>
      <c r="L34" s="8">
        <f t="shared" si="3"/>
        <v>0</v>
      </c>
      <c r="M34" s="48">
        <f t="shared" si="4"/>
        <v>0</v>
      </c>
      <c r="P34" s="31"/>
      <c r="Q34" s="34"/>
      <c r="R34" s="34"/>
      <c r="S34" s="34"/>
      <c r="T34" s="34"/>
      <c r="U34" s="34"/>
      <c r="V34" s="34"/>
    </row>
    <row r="35" spans="1:22" x14ac:dyDescent="0.2">
      <c r="A35" s="30"/>
      <c r="B35" s="30"/>
      <c r="C35" s="41"/>
      <c r="D35" s="42"/>
      <c r="E35" s="57"/>
      <c r="F35" s="68"/>
      <c r="G35" s="69"/>
      <c r="H35" s="3"/>
      <c r="I35" s="11" t="str">
        <f t="shared" si="0"/>
        <v xml:space="preserve"> </v>
      </c>
      <c r="J35" s="4">
        <f t="shared" si="1"/>
        <v>0</v>
      </c>
      <c r="K35" s="4">
        <f t="shared" si="2"/>
        <v>0</v>
      </c>
      <c r="L35" s="8">
        <f t="shared" si="3"/>
        <v>0</v>
      </c>
      <c r="M35" s="48">
        <f t="shared" si="4"/>
        <v>0</v>
      </c>
      <c r="P35" s="31"/>
      <c r="Q35" s="34"/>
      <c r="R35" s="34"/>
      <c r="S35" s="34"/>
      <c r="T35" s="34"/>
      <c r="U35" s="34"/>
      <c r="V35" s="34"/>
    </row>
    <row r="36" spans="1:22" ht="12" thickBot="1" x14ac:dyDescent="0.25">
      <c r="A36" s="30"/>
      <c r="B36" s="30"/>
      <c r="C36" s="41"/>
      <c r="D36" s="67"/>
      <c r="E36" s="59"/>
      <c r="F36" s="49"/>
      <c r="G36" s="50"/>
      <c r="H36" s="3"/>
      <c r="I36" s="11" t="str">
        <f t="shared" si="0"/>
        <v xml:space="preserve"> </v>
      </c>
      <c r="J36" s="4">
        <f t="shared" si="1"/>
        <v>0</v>
      </c>
      <c r="K36" s="4">
        <f t="shared" si="2"/>
        <v>0</v>
      </c>
      <c r="L36" s="8">
        <f t="shared" si="3"/>
        <v>0</v>
      </c>
      <c r="M36" s="48">
        <f t="shared" si="4"/>
        <v>0</v>
      </c>
      <c r="P36" s="31"/>
      <c r="Q36" s="34"/>
      <c r="U36" s="34"/>
      <c r="V36" s="34"/>
    </row>
    <row r="37" spans="1:22" ht="12" thickBot="1" x14ac:dyDescent="0.25">
      <c r="A37" s="30"/>
      <c r="B37" s="30"/>
      <c r="C37" s="103" t="s">
        <v>10</v>
      </c>
      <c r="D37" s="104"/>
      <c r="E37" s="104"/>
      <c r="F37" s="104"/>
      <c r="G37" s="104"/>
      <c r="H37" s="104"/>
      <c r="I37" s="104"/>
      <c r="J37" s="104"/>
      <c r="K37" s="104"/>
      <c r="L37" s="105"/>
      <c r="M37" s="32" t="str">
        <f>IF(SUM(M11:M36)=0," ",CONCATENATE(MROUND(SUM(M11:M36),0.01)," ","Tons"))</f>
        <v xml:space="preserve"> </v>
      </c>
      <c r="P37" s="31"/>
      <c r="Q37" s="34"/>
      <c r="U37" s="34"/>
      <c r="V37" s="34"/>
    </row>
    <row r="38" spans="1:22" x14ac:dyDescent="0.2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P38" s="31"/>
      <c r="Q38" s="34"/>
      <c r="U38" s="34"/>
      <c r="V38" s="34"/>
    </row>
    <row r="39" spans="1:22" x14ac:dyDescent="0.2">
      <c r="A39" s="30"/>
      <c r="C39" s="30" t="s">
        <v>28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P39" s="31"/>
      <c r="Q39" s="34"/>
      <c r="U39" s="34"/>
      <c r="V39" s="34"/>
    </row>
    <row r="40" spans="1:22" x14ac:dyDescent="0.2">
      <c r="A40" s="30"/>
      <c r="C40" s="30" t="s">
        <v>5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P40" s="31"/>
      <c r="Q40" s="34"/>
    </row>
    <row r="41" spans="1:22" x14ac:dyDescent="0.2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P41" s="31"/>
      <c r="Q41" s="34"/>
    </row>
    <row r="42" spans="1:22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P42" s="31"/>
      <c r="Q42" s="34"/>
    </row>
    <row r="43" spans="1:22" ht="15" x14ac:dyDescent="0.25">
      <c r="A43" s="30"/>
      <c r="B43" s="38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P43" s="31"/>
      <c r="Q43" s="34"/>
    </row>
    <row r="44" spans="1:22" x14ac:dyDescent="0.2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P44" s="31"/>
      <c r="Q44" s="34"/>
    </row>
    <row r="45" spans="1:22" x14ac:dyDescent="0.2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P45" s="31"/>
      <c r="Q45" s="34"/>
    </row>
    <row r="46" spans="1:22" ht="15.75" x14ac:dyDescent="0.25">
      <c r="A46" s="30"/>
      <c r="B46" s="30"/>
      <c r="C46" s="30"/>
      <c r="D46" s="33" t="s">
        <v>6</v>
      </c>
      <c r="E46" s="111"/>
      <c r="F46" s="111"/>
      <c r="G46" s="111"/>
      <c r="H46" s="111"/>
      <c r="I46" s="111"/>
      <c r="J46" s="111"/>
      <c r="K46" s="30"/>
      <c r="L46" s="30"/>
      <c r="M46" s="30"/>
      <c r="P46" s="31"/>
      <c r="Q46" s="34"/>
    </row>
    <row r="47" spans="1:22" ht="15.75" x14ac:dyDescent="0.25">
      <c r="A47" s="30"/>
      <c r="B47" s="30"/>
      <c r="C47" s="30"/>
      <c r="D47" s="33" t="s">
        <v>7</v>
      </c>
      <c r="E47" s="107"/>
      <c r="F47" s="107"/>
      <c r="G47" s="107"/>
      <c r="H47" s="107"/>
      <c r="I47" s="107"/>
      <c r="J47" s="107"/>
      <c r="K47" s="30"/>
      <c r="L47" s="30"/>
      <c r="M47" s="30"/>
      <c r="P47" s="31"/>
      <c r="Q47" s="31"/>
    </row>
    <row r="48" spans="1:22" ht="15.75" x14ac:dyDescent="0.25">
      <c r="A48" s="30"/>
      <c r="B48" s="30"/>
      <c r="C48" s="30"/>
      <c r="D48" s="33" t="s">
        <v>8</v>
      </c>
      <c r="E48" s="107"/>
      <c r="F48" s="107"/>
      <c r="G48" s="107"/>
      <c r="H48" s="107"/>
      <c r="I48" s="107"/>
      <c r="J48" s="107"/>
      <c r="M48" s="30"/>
      <c r="P48" s="31"/>
      <c r="Q48" s="31"/>
    </row>
    <row r="49" spans="1:22" ht="15.75" x14ac:dyDescent="0.25">
      <c r="A49" s="30"/>
      <c r="B49" s="30"/>
      <c r="C49" s="30"/>
      <c r="D49" s="33" t="s">
        <v>9</v>
      </c>
      <c r="E49" s="107"/>
      <c r="F49" s="107"/>
      <c r="G49" s="107"/>
      <c r="H49" s="107"/>
      <c r="I49" s="107"/>
      <c r="J49" s="107"/>
      <c r="M49" s="30"/>
      <c r="P49" s="31"/>
      <c r="Q49" s="31"/>
      <c r="R49" s="31"/>
      <c r="S49" s="31"/>
      <c r="T49" s="31"/>
      <c r="U49" s="31"/>
      <c r="V49" s="34"/>
    </row>
    <row r="50" spans="1:22" ht="15.75" x14ac:dyDescent="0.25">
      <c r="A50" s="30"/>
      <c r="B50" s="30"/>
      <c r="C50" s="30"/>
      <c r="D50" s="33" t="s">
        <v>37</v>
      </c>
      <c r="E50" s="87"/>
      <c r="F50" s="88"/>
      <c r="G50" s="88"/>
      <c r="H50" s="88"/>
      <c r="I50" s="89"/>
      <c r="J50" s="22"/>
      <c r="M50" s="30"/>
      <c r="P50" s="31"/>
      <c r="Q50" s="31"/>
      <c r="R50" s="31"/>
      <c r="S50" s="31"/>
      <c r="T50" s="31"/>
      <c r="U50" s="31"/>
      <c r="V50" s="34"/>
    </row>
    <row r="51" spans="1:22" x14ac:dyDescent="0.2">
      <c r="A51" s="30"/>
      <c r="B51" s="30"/>
      <c r="C51" s="30"/>
      <c r="D51" s="30"/>
      <c r="E51" s="90"/>
      <c r="F51" s="91"/>
      <c r="G51" s="91"/>
      <c r="H51" s="91"/>
      <c r="I51" s="92"/>
      <c r="J51" s="24"/>
      <c r="M51" s="30"/>
      <c r="P51" s="31"/>
      <c r="Q51" s="31"/>
      <c r="R51" s="31"/>
      <c r="S51" s="31"/>
      <c r="T51" s="31"/>
      <c r="U51" s="31"/>
      <c r="V51" s="34"/>
    </row>
    <row r="52" spans="1:22" x14ac:dyDescent="0.2">
      <c r="A52" s="30"/>
      <c r="B52" s="30"/>
      <c r="C52" s="30"/>
      <c r="D52" s="30"/>
      <c r="E52" s="90"/>
      <c r="F52" s="91"/>
      <c r="G52" s="91"/>
      <c r="H52" s="91"/>
      <c r="I52" s="92"/>
      <c r="J52" s="24"/>
      <c r="M52" s="30"/>
      <c r="P52" s="31"/>
      <c r="Q52" s="31"/>
      <c r="R52" s="31"/>
      <c r="S52" s="31"/>
      <c r="T52" s="31"/>
      <c r="U52" s="31"/>
      <c r="V52" s="34"/>
    </row>
    <row r="53" spans="1:22" x14ac:dyDescent="0.2">
      <c r="A53" s="30"/>
      <c r="B53" s="30"/>
      <c r="C53" s="30"/>
      <c r="E53" s="90"/>
      <c r="F53" s="91"/>
      <c r="G53" s="91"/>
      <c r="H53" s="91"/>
      <c r="I53" s="92"/>
      <c r="J53" s="24"/>
      <c r="M53" s="30"/>
      <c r="P53" s="31"/>
      <c r="Q53" s="31"/>
      <c r="R53" s="31"/>
      <c r="S53" s="31"/>
      <c r="T53" s="31"/>
      <c r="U53" s="31"/>
      <c r="V53" s="34"/>
    </row>
    <row r="54" spans="1:22" x14ac:dyDescent="0.2">
      <c r="A54" s="30"/>
      <c r="B54" s="30"/>
      <c r="C54" s="30"/>
      <c r="E54" s="93"/>
      <c r="F54" s="94"/>
      <c r="G54" s="94"/>
      <c r="H54" s="94"/>
      <c r="I54" s="95"/>
      <c r="J54" s="26"/>
      <c r="M54" s="30"/>
    </row>
  </sheetData>
  <mergeCells count="7">
    <mergeCell ref="E50:I54"/>
    <mergeCell ref="C7:M9"/>
    <mergeCell ref="C37:L37"/>
    <mergeCell ref="E46:J46"/>
    <mergeCell ref="E47:J47"/>
    <mergeCell ref="E48:J48"/>
    <mergeCell ref="E49:J49"/>
  </mergeCells>
  <conditionalFormatting sqref="M37 J11:M36">
    <cfRule type="cellIs" dxfId="13" priority="3" operator="equal">
      <formula>0</formula>
    </cfRule>
  </conditionalFormatting>
  <conditionalFormatting sqref="C11:D36">
    <cfRule type="expression" dxfId="12" priority="1">
      <formula>B11&lt;100</formula>
    </cfRule>
    <cfRule type="expression" dxfId="11" priority="2">
      <formula>B11&gt;=100</formula>
    </cfRule>
  </conditionalFormatting>
  <dataValidations count="1">
    <dataValidation type="list" allowBlank="1" showInputMessage="1" showErrorMessage="1" sqref="H11:H36">
      <formula1>$R$14:$R$25</formula1>
    </dataValidation>
  </dataValidations>
  <printOptions horizontalCentered="1" verticalCentered="1"/>
  <pageMargins left="0.7" right="0.7" top="0.75" bottom="0.75" header="0.3" footer="0.3"/>
  <pageSetup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T40"/>
  <sheetViews>
    <sheetView showGridLines="0" zoomScaleNormal="100" zoomScaleSheetLayoutView="120" workbookViewId="0"/>
  </sheetViews>
  <sheetFormatPr defaultRowHeight="11.25" x14ac:dyDescent="0.2"/>
  <cols>
    <col min="1" max="3" width="9.140625" style="27"/>
    <col min="4" max="4" width="9.28515625" style="27" bestFit="1" customWidth="1"/>
    <col min="5" max="5" width="9.140625" style="27" customWidth="1"/>
    <col min="6" max="6" width="17.28515625" style="27" bestFit="1" customWidth="1"/>
    <col min="7" max="7" width="17.28515625" style="27" customWidth="1"/>
    <col min="8" max="8" width="14" style="27" hidden="1" customWidth="1"/>
    <col min="9" max="9" width="6.5703125" style="27" hidden="1" customWidth="1"/>
    <col min="10" max="10" width="13.7109375" style="27" hidden="1" customWidth="1"/>
    <col min="11" max="11" width="11.28515625" style="27" customWidth="1"/>
    <col min="12" max="16384" width="9.140625" style="27"/>
  </cols>
  <sheetData>
    <row r="6" spans="1:20" ht="12" thickBot="1" x14ac:dyDescent="0.25"/>
    <row r="7" spans="1:20" ht="11.25" customHeight="1" x14ac:dyDescent="0.2">
      <c r="A7" s="30"/>
      <c r="B7" s="30"/>
      <c r="C7" s="97" t="s">
        <v>35</v>
      </c>
      <c r="D7" s="98"/>
      <c r="E7" s="98"/>
      <c r="F7" s="98"/>
      <c r="G7" s="98"/>
      <c r="H7" s="98"/>
      <c r="I7" s="98"/>
      <c r="J7" s="98"/>
      <c r="K7" s="108"/>
    </row>
    <row r="8" spans="1:20" ht="11.25" customHeight="1" x14ac:dyDescent="0.2">
      <c r="A8" s="30"/>
      <c r="B8" s="30"/>
      <c r="C8" s="99"/>
      <c r="D8" s="100"/>
      <c r="E8" s="100"/>
      <c r="F8" s="100"/>
      <c r="G8" s="100"/>
      <c r="H8" s="100"/>
      <c r="I8" s="100"/>
      <c r="J8" s="100"/>
      <c r="K8" s="109"/>
    </row>
    <row r="9" spans="1:20" ht="12" customHeight="1" thickBot="1" x14ac:dyDescent="0.25">
      <c r="A9" s="30"/>
      <c r="B9" s="30"/>
      <c r="C9" s="101"/>
      <c r="D9" s="102"/>
      <c r="E9" s="102"/>
      <c r="F9" s="102"/>
      <c r="G9" s="102"/>
      <c r="H9" s="102"/>
      <c r="I9" s="102"/>
      <c r="J9" s="102"/>
      <c r="K9" s="110"/>
    </row>
    <row r="10" spans="1:20" ht="14.25" thickBot="1" x14ac:dyDescent="0.25">
      <c r="A10" s="30"/>
      <c r="B10" s="30"/>
      <c r="C10" s="28" t="s">
        <v>33</v>
      </c>
      <c r="D10" s="28" t="s">
        <v>0</v>
      </c>
      <c r="E10" s="28" t="s">
        <v>11</v>
      </c>
      <c r="F10" s="28" t="s">
        <v>13</v>
      </c>
      <c r="G10" s="35" t="s">
        <v>3</v>
      </c>
      <c r="H10" s="36" t="s">
        <v>1</v>
      </c>
      <c r="I10" s="36" t="s">
        <v>12</v>
      </c>
      <c r="J10" s="36" t="s">
        <v>2</v>
      </c>
      <c r="K10" s="29" t="s">
        <v>4</v>
      </c>
    </row>
    <row r="11" spans="1:20" x14ac:dyDescent="0.2">
      <c r="A11" s="30"/>
      <c r="B11" s="30"/>
      <c r="C11" s="70"/>
      <c r="D11" s="71"/>
      <c r="E11" s="72"/>
      <c r="F11" s="3"/>
      <c r="G11" s="11" t="str">
        <f>IF(ISBLANK(F11)," ",VLOOKUP(F11,P14:R25,3,0))</f>
        <v xml:space="preserve"> </v>
      </c>
      <c r="H11" s="4">
        <f>IF(F11=0,0,62.4)</f>
        <v>0</v>
      </c>
      <c r="I11" s="4">
        <f>IF(F11=0,0,9)</f>
        <v>0</v>
      </c>
      <c r="J11" s="8">
        <f>IF(F11=0,0,2000)</f>
        <v>0</v>
      </c>
      <c r="K11" s="47">
        <f>IF(ISBLANK(F11),0,ROUND(((C11*(D11/12)*E11*H11*I11)/J11)*(G11/100),2))</f>
        <v>0</v>
      </c>
    </row>
    <row r="12" spans="1:20" x14ac:dyDescent="0.2">
      <c r="A12" s="30"/>
      <c r="B12" s="30"/>
      <c r="C12" s="73"/>
      <c r="D12" s="61"/>
      <c r="E12" s="62"/>
      <c r="F12" s="3"/>
      <c r="G12" s="11" t="str">
        <f t="shared" ref="G12:G20" si="0">IF(ISBLANK(F12)," ",VLOOKUP(F12,P15:R26,3,0))</f>
        <v xml:space="preserve"> </v>
      </c>
      <c r="H12" s="4">
        <f t="shared" ref="H12:H20" si="1">IF(F12=0,0,62.4)</f>
        <v>0</v>
      </c>
      <c r="I12" s="4">
        <f t="shared" ref="I12:I20" si="2">IF(F12=0,0,9)</f>
        <v>0</v>
      </c>
      <c r="J12" s="8">
        <f t="shared" ref="J12:J20" si="3">IF(F12=0,0,2000)</f>
        <v>0</v>
      </c>
      <c r="K12" s="48">
        <f>IF(ISBLANK(F12),0,ROUND(((C12*(D12/12)*E12*H12*I12)/J12)*(G12/100),2))</f>
        <v>0</v>
      </c>
    </row>
    <row r="13" spans="1:20" x14ac:dyDescent="0.2">
      <c r="A13" s="30"/>
      <c r="B13" s="30"/>
      <c r="C13" s="73"/>
      <c r="D13" s="61"/>
      <c r="E13" s="62"/>
      <c r="F13" s="3"/>
      <c r="G13" s="11" t="str">
        <f t="shared" si="0"/>
        <v xml:space="preserve"> </v>
      </c>
      <c r="H13" s="4">
        <f t="shared" si="1"/>
        <v>0</v>
      </c>
      <c r="I13" s="4">
        <f t="shared" si="2"/>
        <v>0</v>
      </c>
      <c r="J13" s="8">
        <f t="shared" si="3"/>
        <v>0</v>
      </c>
      <c r="K13" s="48">
        <f t="shared" ref="K13:K20" si="4">IF(ISBLANK(F13),0,ROUND(((C13*(D13/12)*E13*H13*I13)/J13)*(G13/100),2))</f>
        <v>0</v>
      </c>
      <c r="P13" s="34"/>
      <c r="Q13" s="34"/>
      <c r="R13" s="34"/>
      <c r="S13" s="34"/>
      <c r="T13" s="34"/>
    </row>
    <row r="14" spans="1:20" x14ac:dyDescent="0.2">
      <c r="A14" s="30"/>
      <c r="B14" s="30"/>
      <c r="C14" s="73"/>
      <c r="D14" s="61"/>
      <c r="E14" s="62"/>
      <c r="F14" s="3"/>
      <c r="G14" s="11" t="str">
        <f t="shared" si="0"/>
        <v xml:space="preserve"> </v>
      </c>
      <c r="H14" s="4">
        <f t="shared" si="1"/>
        <v>0</v>
      </c>
      <c r="I14" s="4">
        <f t="shared" si="2"/>
        <v>0</v>
      </c>
      <c r="J14" s="8">
        <f t="shared" si="3"/>
        <v>0</v>
      </c>
      <c r="K14" s="48">
        <f t="shared" si="4"/>
        <v>0</v>
      </c>
      <c r="P14" s="34" t="s">
        <v>20</v>
      </c>
      <c r="Q14" s="34"/>
      <c r="R14" s="34">
        <v>92</v>
      </c>
      <c r="S14" s="34"/>
      <c r="T14" s="34"/>
    </row>
    <row r="15" spans="1:20" x14ac:dyDescent="0.2">
      <c r="A15" s="30"/>
      <c r="B15" s="30"/>
      <c r="C15" s="73"/>
      <c r="D15" s="61"/>
      <c r="E15" s="62"/>
      <c r="F15" s="3"/>
      <c r="G15" s="11" t="str">
        <f t="shared" si="0"/>
        <v xml:space="preserve"> </v>
      </c>
      <c r="H15" s="4">
        <f t="shared" si="1"/>
        <v>0</v>
      </c>
      <c r="I15" s="4">
        <f t="shared" si="2"/>
        <v>0</v>
      </c>
      <c r="J15" s="8">
        <f t="shared" si="3"/>
        <v>0</v>
      </c>
      <c r="K15" s="48">
        <f t="shared" si="4"/>
        <v>0</v>
      </c>
      <c r="P15" s="34" t="s">
        <v>14</v>
      </c>
      <c r="Q15" s="34"/>
      <c r="R15" s="34">
        <v>92</v>
      </c>
      <c r="S15" s="34"/>
      <c r="T15" s="34"/>
    </row>
    <row r="16" spans="1:20" x14ac:dyDescent="0.2">
      <c r="A16" s="30"/>
      <c r="B16" s="30"/>
      <c r="C16" s="73"/>
      <c r="D16" s="61"/>
      <c r="E16" s="62"/>
      <c r="F16" s="3"/>
      <c r="G16" s="11" t="str">
        <f t="shared" si="0"/>
        <v xml:space="preserve"> </v>
      </c>
      <c r="H16" s="4">
        <f t="shared" si="1"/>
        <v>0</v>
      </c>
      <c r="I16" s="4">
        <f t="shared" si="2"/>
        <v>0</v>
      </c>
      <c r="J16" s="8">
        <f t="shared" si="3"/>
        <v>0</v>
      </c>
      <c r="K16" s="48">
        <f t="shared" si="4"/>
        <v>0</v>
      </c>
      <c r="P16" s="34" t="s">
        <v>15</v>
      </c>
      <c r="Q16" s="34"/>
      <c r="R16" s="34">
        <v>92</v>
      </c>
      <c r="S16" s="34"/>
      <c r="T16" s="34"/>
    </row>
    <row r="17" spans="1:20" ht="11.25" customHeight="1" x14ac:dyDescent="0.2">
      <c r="A17" s="30"/>
      <c r="B17" s="30"/>
      <c r="C17" s="73"/>
      <c r="D17" s="61"/>
      <c r="E17" s="62"/>
      <c r="F17" s="3"/>
      <c r="G17" s="11" t="str">
        <f t="shared" si="0"/>
        <v xml:space="preserve"> </v>
      </c>
      <c r="H17" s="4">
        <f t="shared" si="1"/>
        <v>0</v>
      </c>
      <c r="I17" s="4">
        <f t="shared" si="2"/>
        <v>0</v>
      </c>
      <c r="J17" s="8">
        <f t="shared" si="3"/>
        <v>0</v>
      </c>
      <c r="K17" s="48">
        <f t="shared" si="4"/>
        <v>0</v>
      </c>
      <c r="P17" s="34" t="s">
        <v>16</v>
      </c>
      <c r="Q17" s="34"/>
      <c r="R17" s="34">
        <v>92</v>
      </c>
      <c r="S17" s="34"/>
      <c r="T17" s="34"/>
    </row>
    <row r="18" spans="1:20" x14ac:dyDescent="0.2">
      <c r="A18" s="30"/>
      <c r="B18" s="30"/>
      <c r="C18" s="73"/>
      <c r="D18" s="61"/>
      <c r="E18" s="62"/>
      <c r="F18" s="3"/>
      <c r="G18" s="11" t="str">
        <f t="shared" si="0"/>
        <v xml:space="preserve"> </v>
      </c>
      <c r="H18" s="4">
        <f t="shared" si="1"/>
        <v>0</v>
      </c>
      <c r="I18" s="4">
        <f t="shared" si="2"/>
        <v>0</v>
      </c>
      <c r="J18" s="8">
        <f t="shared" si="3"/>
        <v>0</v>
      </c>
      <c r="K18" s="48">
        <f t="shared" si="4"/>
        <v>0</v>
      </c>
      <c r="P18" s="34" t="s">
        <v>25</v>
      </c>
      <c r="Q18" s="34"/>
      <c r="R18" s="34">
        <v>94</v>
      </c>
      <c r="S18" s="34"/>
      <c r="T18" s="34"/>
    </row>
    <row r="19" spans="1:20" x14ac:dyDescent="0.2">
      <c r="A19" s="30"/>
      <c r="B19" s="30"/>
      <c r="C19" s="73"/>
      <c r="D19" s="61"/>
      <c r="E19" s="62"/>
      <c r="F19" s="3"/>
      <c r="G19" s="11" t="str">
        <f t="shared" si="0"/>
        <v xml:space="preserve"> </v>
      </c>
      <c r="H19" s="4">
        <f t="shared" si="1"/>
        <v>0</v>
      </c>
      <c r="I19" s="4">
        <f t="shared" si="2"/>
        <v>0</v>
      </c>
      <c r="J19" s="8">
        <f t="shared" si="3"/>
        <v>0</v>
      </c>
      <c r="K19" s="48">
        <f t="shared" si="4"/>
        <v>0</v>
      </c>
      <c r="P19" s="34" t="s">
        <v>24</v>
      </c>
      <c r="Q19" s="34"/>
      <c r="R19" s="34">
        <v>94.5</v>
      </c>
      <c r="S19" s="34"/>
      <c r="T19" s="34"/>
    </row>
    <row r="20" spans="1:20" ht="12" thickBot="1" x14ac:dyDescent="0.25">
      <c r="A20" s="30"/>
      <c r="B20" s="30"/>
      <c r="C20" s="74"/>
      <c r="D20" s="64"/>
      <c r="E20" s="66"/>
      <c r="F20" s="3"/>
      <c r="G20" s="11" t="str">
        <f t="shared" si="0"/>
        <v xml:space="preserve"> </v>
      </c>
      <c r="H20" s="4">
        <f t="shared" si="1"/>
        <v>0</v>
      </c>
      <c r="I20" s="4">
        <f t="shared" si="2"/>
        <v>0</v>
      </c>
      <c r="J20" s="8">
        <f t="shared" si="3"/>
        <v>0</v>
      </c>
      <c r="K20" s="48">
        <f t="shared" si="4"/>
        <v>0</v>
      </c>
      <c r="P20" s="34" t="s">
        <v>21</v>
      </c>
      <c r="Q20" s="34"/>
      <c r="R20" s="34">
        <v>94.5</v>
      </c>
      <c r="S20" s="34"/>
      <c r="T20" s="34"/>
    </row>
    <row r="21" spans="1:20" ht="12" thickBot="1" x14ac:dyDescent="0.25">
      <c r="A21" s="30"/>
      <c r="B21" s="30"/>
      <c r="C21" s="112" t="s">
        <v>10</v>
      </c>
      <c r="D21" s="113"/>
      <c r="E21" s="113"/>
      <c r="F21" s="113"/>
      <c r="G21" s="113"/>
      <c r="H21" s="113"/>
      <c r="I21" s="113"/>
      <c r="J21" s="114"/>
      <c r="K21" s="37" t="str">
        <f>IF(SUM(K11:K16)=0," ",CONCATENATE(MROUND(SUM(K11:K16),0.01)," ","Tons"))</f>
        <v xml:space="preserve"> </v>
      </c>
      <c r="P21" s="34" t="s">
        <v>22</v>
      </c>
      <c r="Q21" s="34"/>
      <c r="R21" s="34">
        <v>94.5</v>
      </c>
      <c r="S21" s="34"/>
      <c r="T21" s="34"/>
    </row>
    <row r="22" spans="1:20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P22" s="34" t="s">
        <v>23</v>
      </c>
      <c r="Q22" s="34"/>
      <c r="R22" s="34">
        <v>94.5</v>
      </c>
      <c r="S22" s="34"/>
      <c r="T22" s="34"/>
    </row>
    <row r="23" spans="1:20" x14ac:dyDescent="0.2">
      <c r="A23" s="30"/>
      <c r="C23" s="30" t="s">
        <v>34</v>
      </c>
      <c r="D23" s="30"/>
      <c r="E23" s="30"/>
      <c r="F23" s="30"/>
      <c r="G23" s="30"/>
      <c r="H23" s="30"/>
      <c r="I23" s="30"/>
      <c r="J23" s="30"/>
      <c r="K23" s="30"/>
      <c r="P23" s="34" t="s">
        <v>17</v>
      </c>
      <c r="Q23" s="34"/>
      <c r="R23" s="34">
        <v>91</v>
      </c>
      <c r="S23" s="34"/>
      <c r="T23" s="34"/>
    </row>
    <row r="24" spans="1:20" x14ac:dyDescent="0.2">
      <c r="A24" s="30"/>
      <c r="C24" s="30" t="s">
        <v>5</v>
      </c>
      <c r="D24" s="30"/>
      <c r="E24" s="30"/>
      <c r="F24" s="30"/>
      <c r="G24" s="30"/>
      <c r="H24" s="30"/>
      <c r="I24" s="30"/>
      <c r="J24" s="30"/>
      <c r="K24" s="30"/>
      <c r="P24" s="34" t="s">
        <v>18</v>
      </c>
      <c r="Q24" s="34"/>
      <c r="R24" s="34">
        <v>91</v>
      </c>
      <c r="S24" s="34"/>
      <c r="T24" s="34"/>
    </row>
    <row r="25" spans="1:20" x14ac:dyDescent="0.2">
      <c r="A25" s="30"/>
      <c r="C25" s="30"/>
      <c r="D25" s="30"/>
      <c r="E25" s="30"/>
      <c r="F25" s="30"/>
      <c r="G25" s="30"/>
      <c r="H25" s="30"/>
      <c r="I25" s="30"/>
      <c r="J25" s="30"/>
      <c r="K25" s="30"/>
      <c r="P25" s="34" t="s">
        <v>19</v>
      </c>
      <c r="Q25" s="34"/>
      <c r="R25" s="34">
        <v>91</v>
      </c>
      <c r="S25" s="34"/>
      <c r="T25" s="34"/>
    </row>
    <row r="26" spans="1:20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P26" s="34"/>
      <c r="Q26" s="34"/>
      <c r="R26" s="34"/>
      <c r="S26" s="34"/>
      <c r="T26" s="34"/>
    </row>
    <row r="27" spans="1:20" ht="15" x14ac:dyDescent="0.25">
      <c r="A27" s="30"/>
      <c r="B27" s="38"/>
      <c r="C27" s="30"/>
      <c r="D27" s="30"/>
      <c r="E27" s="30"/>
      <c r="F27" s="30"/>
      <c r="G27" s="30"/>
      <c r="H27" s="30"/>
      <c r="I27" s="30"/>
      <c r="J27" s="30"/>
      <c r="K27" s="30"/>
      <c r="P27" s="34"/>
      <c r="Q27" s="34"/>
      <c r="R27" s="34"/>
      <c r="S27" s="34"/>
      <c r="T27" s="34"/>
    </row>
    <row r="28" spans="1:20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P28" s="34"/>
      <c r="Q28" s="34"/>
      <c r="R28" s="34"/>
      <c r="S28" s="34"/>
      <c r="T28" s="34"/>
    </row>
    <row r="29" spans="1:20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P29" s="34"/>
      <c r="Q29" s="34"/>
      <c r="R29" s="34"/>
      <c r="S29" s="34"/>
      <c r="T29" s="34"/>
    </row>
    <row r="30" spans="1:20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P30" s="34"/>
      <c r="Q30" s="34"/>
      <c r="R30" s="34"/>
      <c r="S30" s="34"/>
      <c r="T30" s="34"/>
    </row>
    <row r="31" spans="1:20" x14ac:dyDescent="0.2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P31" s="34"/>
      <c r="Q31" s="34"/>
      <c r="R31" s="34"/>
      <c r="S31" s="34"/>
      <c r="T31" s="34"/>
    </row>
    <row r="32" spans="1:20" ht="15.75" x14ac:dyDescent="0.25">
      <c r="A32" s="30"/>
      <c r="B32" s="30"/>
      <c r="C32" s="30"/>
      <c r="D32" s="33" t="s">
        <v>6</v>
      </c>
      <c r="E32" s="111"/>
      <c r="F32" s="111"/>
      <c r="G32" s="111"/>
      <c r="H32" s="111"/>
      <c r="I32" s="111"/>
      <c r="J32" s="111"/>
      <c r="K32" s="30"/>
      <c r="P32" s="34"/>
      <c r="Q32" s="34"/>
      <c r="R32" s="34"/>
      <c r="S32" s="34"/>
      <c r="T32" s="34"/>
    </row>
    <row r="33" spans="1:20" ht="15.75" x14ac:dyDescent="0.25">
      <c r="A33" s="30"/>
      <c r="B33" s="30"/>
      <c r="C33" s="30"/>
      <c r="D33" s="33" t="s">
        <v>7</v>
      </c>
      <c r="E33" s="107"/>
      <c r="F33" s="107"/>
      <c r="G33" s="107"/>
      <c r="H33" s="107"/>
      <c r="I33" s="107"/>
      <c r="J33" s="107"/>
      <c r="K33" s="30"/>
      <c r="P33" s="34"/>
      <c r="Q33" s="34"/>
      <c r="R33" s="34"/>
      <c r="S33" s="34"/>
      <c r="T33" s="34"/>
    </row>
    <row r="34" spans="1:20" ht="15.75" x14ac:dyDescent="0.25">
      <c r="A34" s="30"/>
      <c r="B34" s="30"/>
      <c r="C34" s="30"/>
      <c r="D34" s="33" t="s">
        <v>8</v>
      </c>
      <c r="E34" s="107"/>
      <c r="F34" s="107"/>
      <c r="G34" s="107"/>
      <c r="H34" s="107"/>
      <c r="I34" s="107"/>
      <c r="J34" s="107"/>
      <c r="K34" s="30"/>
      <c r="P34" s="34"/>
      <c r="Q34" s="34"/>
      <c r="R34" s="34"/>
      <c r="S34" s="34"/>
      <c r="T34" s="34"/>
    </row>
    <row r="35" spans="1:20" ht="15.75" x14ac:dyDescent="0.25">
      <c r="A35" s="30"/>
      <c r="B35" s="30"/>
      <c r="C35" s="30"/>
      <c r="D35" s="33" t="s">
        <v>9</v>
      </c>
      <c r="E35" s="107"/>
      <c r="F35" s="107"/>
      <c r="G35" s="107"/>
      <c r="H35" s="107"/>
      <c r="I35" s="107"/>
      <c r="J35" s="107"/>
      <c r="K35" s="30"/>
      <c r="P35" s="34"/>
      <c r="Q35" s="34"/>
      <c r="R35" s="34"/>
      <c r="S35" s="34"/>
      <c r="T35" s="34"/>
    </row>
    <row r="36" spans="1:20" ht="15.75" x14ac:dyDescent="0.25">
      <c r="A36" s="30"/>
      <c r="B36" s="30"/>
      <c r="C36" s="30"/>
      <c r="D36" s="33" t="s">
        <v>37</v>
      </c>
      <c r="E36" s="87"/>
      <c r="F36" s="88"/>
      <c r="G36" s="89"/>
      <c r="H36" s="87"/>
      <c r="I36" s="88"/>
      <c r="J36" s="89"/>
      <c r="K36" s="30"/>
      <c r="P36" s="34"/>
      <c r="Q36" s="34"/>
      <c r="R36" s="34"/>
      <c r="S36" s="34"/>
      <c r="T36" s="34"/>
    </row>
    <row r="37" spans="1:20" x14ac:dyDescent="0.2">
      <c r="A37" s="30"/>
      <c r="B37" s="30"/>
      <c r="C37" s="30"/>
      <c r="D37" s="30"/>
      <c r="E37" s="90"/>
      <c r="F37" s="91"/>
      <c r="G37" s="92"/>
      <c r="H37" s="90"/>
      <c r="I37" s="91"/>
      <c r="J37" s="92"/>
      <c r="K37" s="30"/>
      <c r="P37" s="34"/>
      <c r="Q37" s="34"/>
      <c r="R37" s="34"/>
      <c r="S37" s="34"/>
      <c r="T37" s="34"/>
    </row>
    <row r="38" spans="1:20" x14ac:dyDescent="0.2">
      <c r="A38" s="30"/>
      <c r="B38" s="30"/>
      <c r="C38" s="30"/>
      <c r="D38" s="30"/>
      <c r="E38" s="90"/>
      <c r="F38" s="91"/>
      <c r="G38" s="92"/>
      <c r="H38" s="90"/>
      <c r="I38" s="91"/>
      <c r="J38" s="92"/>
      <c r="K38" s="30"/>
    </row>
    <row r="39" spans="1:20" x14ac:dyDescent="0.2">
      <c r="E39" s="90"/>
      <c r="F39" s="91"/>
      <c r="G39" s="92"/>
      <c r="H39" s="90"/>
      <c r="I39" s="91"/>
      <c r="J39" s="92"/>
    </row>
    <row r="40" spans="1:20" x14ac:dyDescent="0.2">
      <c r="E40" s="93"/>
      <c r="F40" s="94"/>
      <c r="G40" s="95"/>
      <c r="H40" s="93"/>
      <c r="I40" s="94"/>
      <c r="J40" s="95"/>
    </row>
  </sheetData>
  <mergeCells count="8">
    <mergeCell ref="E35:J35"/>
    <mergeCell ref="E36:G40"/>
    <mergeCell ref="H36:J40"/>
    <mergeCell ref="C7:K9"/>
    <mergeCell ref="C21:J21"/>
    <mergeCell ref="E32:J32"/>
    <mergeCell ref="E33:J33"/>
    <mergeCell ref="E34:J34"/>
  </mergeCells>
  <conditionalFormatting sqref="H11:K11 H12:J20 K12:K21">
    <cfRule type="cellIs" dxfId="10" priority="1" operator="equal">
      <formula>0</formula>
    </cfRule>
  </conditionalFormatting>
  <dataValidations count="1">
    <dataValidation type="list" allowBlank="1" showInputMessage="1" showErrorMessage="1" sqref="F11:F20">
      <formula1>$P$14:$P$25</formula1>
    </dataValidation>
  </dataValidations>
  <printOptions horizontalCentered="1" verticalCentered="1"/>
  <pageMargins left="0.7" right="0.7" top="0.75" bottom="0.75" header="0.3" footer="0.3"/>
  <pageSetup scale="9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Q54"/>
  <sheetViews>
    <sheetView showGridLines="0" zoomScaleNormal="100" zoomScaleSheetLayoutView="120" workbookViewId="0"/>
  </sheetViews>
  <sheetFormatPr defaultRowHeight="11.25" x14ac:dyDescent="0.2"/>
  <cols>
    <col min="1" max="2" width="9.140625" style="27"/>
    <col min="3" max="4" width="12.42578125" style="27" customWidth="1"/>
    <col min="5" max="5" width="9.140625" style="27"/>
    <col min="6" max="6" width="9.28515625" style="27" bestFit="1" customWidth="1"/>
    <col min="7" max="7" width="9.42578125" style="27" bestFit="1" customWidth="1"/>
    <col min="8" max="8" width="11.28515625" style="27" customWidth="1"/>
    <col min="9" max="16384" width="9.140625" style="27"/>
  </cols>
  <sheetData>
    <row r="2" spans="1:11" ht="12" thickBot="1" x14ac:dyDescent="0.25"/>
    <row r="3" spans="1:11" x14ac:dyDescent="0.2">
      <c r="C3" s="97" t="s">
        <v>31</v>
      </c>
      <c r="D3" s="98"/>
      <c r="E3" s="98"/>
      <c r="F3" s="98"/>
      <c r="G3" s="98"/>
      <c r="H3" s="108"/>
    </row>
    <row r="4" spans="1:11" x14ac:dyDescent="0.2">
      <c r="C4" s="99"/>
      <c r="D4" s="100"/>
      <c r="E4" s="100"/>
      <c r="F4" s="100"/>
      <c r="G4" s="100"/>
      <c r="H4" s="109"/>
    </row>
    <row r="5" spans="1:11" ht="12" thickBot="1" x14ac:dyDescent="0.25">
      <c r="C5" s="101"/>
      <c r="D5" s="102"/>
      <c r="E5" s="102"/>
      <c r="F5" s="102"/>
      <c r="G5" s="102"/>
      <c r="H5" s="110"/>
    </row>
    <row r="6" spans="1:11" ht="12" thickBot="1" x14ac:dyDescent="0.25">
      <c r="C6" s="28" t="s">
        <v>29</v>
      </c>
      <c r="D6" s="28" t="s">
        <v>30</v>
      </c>
      <c r="E6" s="28" t="s">
        <v>27</v>
      </c>
      <c r="F6" s="28" t="s">
        <v>0</v>
      </c>
      <c r="G6" s="28" t="s">
        <v>32</v>
      </c>
      <c r="H6" s="29" t="s">
        <v>4</v>
      </c>
    </row>
    <row r="7" spans="1:11" ht="11.25" customHeight="1" x14ac:dyDescent="0.2">
      <c r="A7" s="30"/>
      <c r="B7" s="30"/>
      <c r="C7" s="12"/>
      <c r="D7" s="13"/>
      <c r="E7" s="9"/>
      <c r="F7" s="1"/>
      <c r="G7" s="75"/>
      <c r="H7" s="47">
        <f>IF(ISBLANK(G7),0,ROUND((((((D7-C7)*5280)*E7*(F7/12))/27)*G7),2))</f>
        <v>0</v>
      </c>
    </row>
    <row r="8" spans="1:11" ht="11.25" customHeight="1" x14ac:dyDescent="0.2">
      <c r="A8" s="30"/>
      <c r="B8" s="30"/>
      <c r="C8" s="14"/>
      <c r="D8" s="15"/>
      <c r="E8" s="10"/>
      <c r="F8" s="5"/>
      <c r="G8" s="76"/>
      <c r="H8" s="48">
        <f>IF(ISBLANK(G8),0,ROUND((((((D8-C8)*5280)*E8*(F8/12))/27)*G8),2))</f>
        <v>0</v>
      </c>
    </row>
    <row r="9" spans="1:11" ht="12" customHeight="1" x14ac:dyDescent="0.2">
      <c r="A9" s="30"/>
      <c r="B9" s="30"/>
      <c r="C9" s="14"/>
      <c r="D9" s="15"/>
      <c r="E9" s="10"/>
      <c r="F9" s="5"/>
      <c r="G9" s="76"/>
      <c r="H9" s="48">
        <f t="shared" ref="H9:H32" si="0">IF(ISBLANK(G9),0,ROUND((((((D9-C9)*5280)*E9*(F9/12))/27)*G9),2))</f>
        <v>0</v>
      </c>
    </row>
    <row r="10" spans="1:11" x14ac:dyDescent="0.2">
      <c r="A10" s="30"/>
      <c r="B10" s="30"/>
      <c r="C10" s="14"/>
      <c r="D10" s="15"/>
      <c r="E10" s="10"/>
      <c r="F10" s="5"/>
      <c r="G10" s="76"/>
      <c r="H10" s="48">
        <f t="shared" si="0"/>
        <v>0</v>
      </c>
    </row>
    <row r="11" spans="1:11" x14ac:dyDescent="0.2">
      <c r="A11" s="30"/>
      <c r="B11" s="30"/>
      <c r="C11" s="14"/>
      <c r="D11" s="15"/>
      <c r="E11" s="10"/>
      <c r="F11" s="5"/>
      <c r="G11" s="76"/>
      <c r="H11" s="48">
        <f t="shared" si="0"/>
        <v>0</v>
      </c>
      <c r="K11" s="31"/>
    </row>
    <row r="12" spans="1:11" x14ac:dyDescent="0.2">
      <c r="A12" s="30"/>
      <c r="B12" s="30"/>
      <c r="C12" s="14"/>
      <c r="D12" s="15"/>
      <c r="E12" s="10"/>
      <c r="F12" s="5"/>
      <c r="G12" s="76"/>
      <c r="H12" s="48">
        <f t="shared" si="0"/>
        <v>0</v>
      </c>
      <c r="K12" s="31"/>
    </row>
    <row r="13" spans="1:11" x14ac:dyDescent="0.2">
      <c r="A13" s="30"/>
      <c r="B13" s="30"/>
      <c r="C13" s="16"/>
      <c r="D13" s="19"/>
      <c r="E13" s="10"/>
      <c r="F13" s="5"/>
      <c r="G13" s="76"/>
      <c r="H13" s="48">
        <f t="shared" si="0"/>
        <v>0</v>
      </c>
      <c r="K13" s="31"/>
    </row>
    <row r="14" spans="1:11" x14ac:dyDescent="0.2">
      <c r="A14" s="30"/>
      <c r="B14" s="30"/>
      <c r="C14" s="16"/>
      <c r="D14" s="19"/>
      <c r="E14" s="10"/>
      <c r="F14" s="5"/>
      <c r="G14" s="76"/>
      <c r="H14" s="48">
        <f t="shared" si="0"/>
        <v>0</v>
      </c>
      <c r="K14" s="31"/>
    </row>
    <row r="15" spans="1:11" x14ac:dyDescent="0.2">
      <c r="A15" s="30"/>
      <c r="B15" s="30"/>
      <c r="C15" s="16"/>
      <c r="D15" s="19"/>
      <c r="E15" s="10"/>
      <c r="F15" s="5"/>
      <c r="G15" s="76"/>
      <c r="H15" s="48">
        <f t="shared" si="0"/>
        <v>0</v>
      </c>
      <c r="K15" s="31"/>
    </row>
    <row r="16" spans="1:11" x14ac:dyDescent="0.2">
      <c r="A16" s="30"/>
      <c r="B16" s="30"/>
      <c r="C16" s="17"/>
      <c r="D16" s="20"/>
      <c r="E16" s="10"/>
      <c r="F16" s="5"/>
      <c r="G16" s="76"/>
      <c r="H16" s="48">
        <f t="shared" si="0"/>
        <v>0</v>
      </c>
      <c r="K16" s="31"/>
    </row>
    <row r="17" spans="1:11" ht="11.25" customHeight="1" x14ac:dyDescent="0.2">
      <c r="A17" s="30"/>
      <c r="B17" s="30"/>
      <c r="C17" s="17"/>
      <c r="D17" s="20"/>
      <c r="E17" s="10"/>
      <c r="F17" s="5"/>
      <c r="G17" s="76"/>
      <c r="H17" s="48">
        <f t="shared" si="0"/>
        <v>0</v>
      </c>
      <c r="K17" s="31"/>
    </row>
    <row r="18" spans="1:11" x14ac:dyDescent="0.2">
      <c r="A18" s="30"/>
      <c r="B18" s="30"/>
      <c r="C18" s="17"/>
      <c r="D18" s="20"/>
      <c r="E18" s="10"/>
      <c r="F18" s="5"/>
      <c r="G18" s="76"/>
      <c r="H18" s="48">
        <f t="shared" si="0"/>
        <v>0</v>
      </c>
      <c r="K18" s="31"/>
    </row>
    <row r="19" spans="1:11" x14ac:dyDescent="0.2">
      <c r="A19" s="30"/>
      <c r="B19" s="30"/>
      <c r="C19" s="17"/>
      <c r="D19" s="20"/>
      <c r="E19" s="10"/>
      <c r="F19" s="5"/>
      <c r="G19" s="76"/>
      <c r="H19" s="48">
        <f t="shared" si="0"/>
        <v>0</v>
      </c>
      <c r="K19" s="31"/>
    </row>
    <row r="20" spans="1:11" x14ac:dyDescent="0.2">
      <c r="A20" s="30"/>
      <c r="B20" s="30"/>
      <c r="C20" s="17"/>
      <c r="D20" s="20"/>
      <c r="E20" s="10"/>
      <c r="F20" s="5"/>
      <c r="G20" s="76"/>
      <c r="H20" s="48">
        <f t="shared" si="0"/>
        <v>0</v>
      </c>
      <c r="K20" s="31"/>
    </row>
    <row r="21" spans="1:11" x14ac:dyDescent="0.2">
      <c r="A21" s="30"/>
      <c r="B21" s="30"/>
      <c r="C21" s="17"/>
      <c r="D21" s="20"/>
      <c r="E21" s="10"/>
      <c r="F21" s="5"/>
      <c r="G21" s="76"/>
      <c r="H21" s="48">
        <f t="shared" si="0"/>
        <v>0</v>
      </c>
      <c r="K21" s="31"/>
    </row>
    <row r="22" spans="1:11" x14ac:dyDescent="0.2">
      <c r="A22" s="30"/>
      <c r="B22" s="30"/>
      <c r="C22" s="17"/>
      <c r="D22" s="20"/>
      <c r="E22" s="10"/>
      <c r="F22" s="5"/>
      <c r="G22" s="76"/>
      <c r="H22" s="48">
        <f t="shared" si="0"/>
        <v>0</v>
      </c>
      <c r="K22" s="31"/>
    </row>
    <row r="23" spans="1:11" x14ac:dyDescent="0.2">
      <c r="A23" s="30"/>
      <c r="B23" s="30"/>
      <c r="C23" s="17"/>
      <c r="D23" s="20"/>
      <c r="E23" s="10"/>
      <c r="F23" s="5"/>
      <c r="G23" s="76"/>
      <c r="H23" s="48">
        <f t="shared" si="0"/>
        <v>0</v>
      </c>
      <c r="K23" s="31"/>
    </row>
    <row r="24" spans="1:11" x14ac:dyDescent="0.2">
      <c r="A24" s="30"/>
      <c r="B24" s="30"/>
      <c r="C24" s="17"/>
      <c r="D24" s="20"/>
      <c r="E24" s="10"/>
      <c r="F24" s="5"/>
      <c r="G24" s="76"/>
      <c r="H24" s="48">
        <f t="shared" si="0"/>
        <v>0</v>
      </c>
      <c r="K24" s="31"/>
    </row>
    <row r="25" spans="1:11" x14ac:dyDescent="0.2">
      <c r="A25" s="30"/>
      <c r="B25" s="30"/>
      <c r="C25" s="17"/>
      <c r="D25" s="20"/>
      <c r="E25" s="10"/>
      <c r="F25" s="5"/>
      <c r="G25" s="76"/>
      <c r="H25" s="48">
        <f t="shared" si="0"/>
        <v>0</v>
      </c>
      <c r="K25" s="31"/>
    </row>
    <row r="26" spans="1:11" x14ac:dyDescent="0.2">
      <c r="A26" s="30"/>
      <c r="B26" s="30"/>
      <c r="C26" s="17"/>
      <c r="D26" s="20"/>
      <c r="E26" s="10"/>
      <c r="F26" s="5"/>
      <c r="G26" s="76"/>
      <c r="H26" s="48">
        <f t="shared" si="0"/>
        <v>0</v>
      </c>
      <c r="K26" s="31"/>
    </row>
    <row r="27" spans="1:11" x14ac:dyDescent="0.2">
      <c r="A27" s="30"/>
      <c r="B27" s="30"/>
      <c r="C27" s="17"/>
      <c r="D27" s="20"/>
      <c r="E27" s="10"/>
      <c r="F27" s="5"/>
      <c r="G27" s="77"/>
      <c r="H27" s="48">
        <f t="shared" si="0"/>
        <v>0</v>
      </c>
      <c r="K27" s="31"/>
    </row>
    <row r="28" spans="1:11" x14ac:dyDescent="0.2">
      <c r="A28" s="30"/>
      <c r="B28" s="30"/>
      <c r="C28" s="17"/>
      <c r="D28" s="20"/>
      <c r="E28" s="10"/>
      <c r="F28" s="5"/>
      <c r="G28" s="77"/>
      <c r="H28" s="48">
        <f t="shared" si="0"/>
        <v>0</v>
      </c>
      <c r="K28" s="31"/>
    </row>
    <row r="29" spans="1:11" x14ac:dyDescent="0.2">
      <c r="A29" s="30"/>
      <c r="B29" s="30"/>
      <c r="C29" s="17"/>
      <c r="D29" s="20"/>
      <c r="E29" s="10"/>
      <c r="F29" s="5"/>
      <c r="G29" s="77"/>
      <c r="H29" s="48">
        <f t="shared" si="0"/>
        <v>0</v>
      </c>
      <c r="K29" s="31"/>
    </row>
    <row r="30" spans="1:11" x14ac:dyDescent="0.2">
      <c r="A30" s="30"/>
      <c r="B30" s="30"/>
      <c r="C30" s="79"/>
      <c r="D30" s="56"/>
      <c r="E30" s="10"/>
      <c r="F30" s="5"/>
      <c r="G30" s="77"/>
      <c r="H30" s="48">
        <f t="shared" si="0"/>
        <v>0</v>
      </c>
      <c r="K30" s="31"/>
    </row>
    <row r="31" spans="1:11" x14ac:dyDescent="0.2">
      <c r="A31" s="30"/>
      <c r="B31" s="30"/>
      <c r="C31" s="79"/>
      <c r="D31" s="56"/>
      <c r="E31" s="57"/>
      <c r="F31" s="68"/>
      <c r="G31" s="77"/>
      <c r="H31" s="48">
        <f t="shared" si="0"/>
        <v>0</v>
      </c>
      <c r="K31" s="31"/>
    </row>
    <row r="32" spans="1:11" ht="12" thickBot="1" x14ac:dyDescent="0.25">
      <c r="A32" s="30"/>
      <c r="B32" s="30"/>
      <c r="C32" s="80"/>
      <c r="D32" s="58"/>
      <c r="E32" s="59"/>
      <c r="F32" s="49"/>
      <c r="G32" s="78"/>
      <c r="H32" s="48">
        <f t="shared" si="0"/>
        <v>0</v>
      </c>
      <c r="K32" s="31"/>
    </row>
    <row r="33" spans="1:14" ht="12" thickBot="1" x14ac:dyDescent="0.25">
      <c r="A33" s="30"/>
      <c r="B33" s="30"/>
      <c r="C33" s="103" t="s">
        <v>10</v>
      </c>
      <c r="D33" s="104"/>
      <c r="E33" s="104"/>
      <c r="F33" s="104"/>
      <c r="G33" s="104"/>
      <c r="H33" s="32" t="str">
        <f>IF(SUM(H7:H32)=0," ",CONCATENATE(MROUND(SUM(H7:H32),0.01)," ","Tons"))</f>
        <v xml:space="preserve"> </v>
      </c>
      <c r="K33" s="31"/>
    </row>
    <row r="34" spans="1:14" x14ac:dyDescent="0.2">
      <c r="A34" s="30"/>
      <c r="B34" s="30"/>
      <c r="C34" s="30"/>
      <c r="D34" s="30"/>
      <c r="E34" s="30"/>
      <c r="F34" s="30"/>
      <c r="G34" s="30"/>
      <c r="H34" s="30"/>
      <c r="K34" s="31"/>
    </row>
    <row r="35" spans="1:14" x14ac:dyDescent="0.2">
      <c r="A35" s="30"/>
      <c r="B35" s="30"/>
      <c r="C35" s="30" t="s">
        <v>38</v>
      </c>
      <c r="D35" s="30"/>
      <c r="E35" s="30"/>
      <c r="F35" s="30"/>
      <c r="G35" s="30"/>
      <c r="H35" s="30"/>
      <c r="K35" s="31"/>
    </row>
    <row r="36" spans="1:14" x14ac:dyDescent="0.2">
      <c r="A36" s="30"/>
      <c r="B36" s="30"/>
      <c r="C36" s="30" t="s">
        <v>39</v>
      </c>
      <c r="D36" s="30"/>
      <c r="E36" s="30"/>
      <c r="F36" s="30"/>
      <c r="G36" s="30"/>
      <c r="H36" s="30"/>
      <c r="K36" s="31"/>
    </row>
    <row r="37" spans="1:14" x14ac:dyDescent="0.2">
      <c r="A37" s="30"/>
      <c r="B37" s="30"/>
      <c r="C37" s="30"/>
      <c r="D37" s="30"/>
      <c r="E37" s="30"/>
      <c r="F37" s="30"/>
      <c r="G37" s="30"/>
      <c r="H37" s="30"/>
      <c r="K37" s="31"/>
    </row>
    <row r="38" spans="1:14" x14ac:dyDescent="0.2">
      <c r="A38" s="30"/>
      <c r="B38" s="30"/>
      <c r="K38" s="31"/>
    </row>
    <row r="39" spans="1:14" x14ac:dyDescent="0.2">
      <c r="A39" s="30"/>
      <c r="K39" s="31"/>
    </row>
    <row r="40" spans="1:14" x14ac:dyDescent="0.2">
      <c r="A40" s="30"/>
      <c r="K40" s="31"/>
    </row>
    <row r="41" spans="1:14" x14ac:dyDescent="0.2">
      <c r="A41" s="30"/>
      <c r="B41" s="30"/>
      <c r="K41" s="31"/>
    </row>
    <row r="42" spans="1:14" ht="15.75" x14ac:dyDescent="0.25">
      <c r="A42" s="30"/>
      <c r="B42" s="33" t="s">
        <v>6</v>
      </c>
      <c r="C42" s="111"/>
      <c r="D42" s="111"/>
      <c r="E42" s="111"/>
      <c r="F42" s="111"/>
      <c r="G42" s="111"/>
      <c r="H42" s="111"/>
      <c r="K42" s="31"/>
    </row>
    <row r="43" spans="1:14" ht="15.75" x14ac:dyDescent="0.25">
      <c r="A43" s="30"/>
      <c r="B43" s="33" t="s">
        <v>7</v>
      </c>
      <c r="C43" s="107"/>
      <c r="D43" s="107"/>
      <c r="E43" s="107"/>
      <c r="F43" s="107"/>
      <c r="G43" s="107"/>
      <c r="H43" s="107"/>
      <c r="K43" s="31"/>
    </row>
    <row r="44" spans="1:14" ht="15.75" x14ac:dyDescent="0.25">
      <c r="A44" s="30"/>
      <c r="B44" s="33" t="s">
        <v>8</v>
      </c>
      <c r="C44" s="107"/>
      <c r="D44" s="107"/>
      <c r="E44" s="107"/>
      <c r="F44" s="107"/>
      <c r="G44" s="107"/>
      <c r="H44" s="107"/>
      <c r="K44" s="31"/>
    </row>
    <row r="45" spans="1:14" ht="15.75" x14ac:dyDescent="0.25">
      <c r="A45" s="30"/>
      <c r="B45" s="33" t="s">
        <v>9</v>
      </c>
      <c r="C45" s="107"/>
      <c r="D45" s="107"/>
      <c r="E45" s="107"/>
      <c r="F45" s="107"/>
      <c r="G45" s="107"/>
      <c r="H45" s="107"/>
      <c r="K45" s="31"/>
    </row>
    <row r="46" spans="1:14" ht="15.75" x14ac:dyDescent="0.25">
      <c r="A46" s="30"/>
      <c r="B46" s="33" t="s">
        <v>37</v>
      </c>
      <c r="C46" s="115"/>
      <c r="D46" s="116"/>
      <c r="E46" s="116"/>
      <c r="F46" s="116"/>
      <c r="G46" s="116"/>
      <c r="H46" s="117"/>
      <c r="K46" s="31"/>
    </row>
    <row r="47" spans="1:14" x14ac:dyDescent="0.2">
      <c r="A47" s="30"/>
      <c r="B47" s="30"/>
      <c r="C47" s="118"/>
      <c r="D47" s="119"/>
      <c r="E47" s="119"/>
      <c r="F47" s="119"/>
      <c r="G47" s="119"/>
      <c r="H47" s="120"/>
      <c r="K47" s="31"/>
    </row>
    <row r="48" spans="1:14" x14ac:dyDescent="0.2">
      <c r="A48" s="30"/>
      <c r="B48" s="30"/>
      <c r="C48" s="118"/>
      <c r="D48" s="119"/>
      <c r="E48" s="119"/>
      <c r="F48" s="119"/>
      <c r="G48" s="119"/>
      <c r="H48" s="120"/>
      <c r="K48" s="31"/>
      <c r="L48" s="31"/>
      <c r="M48" s="31"/>
      <c r="N48" s="31"/>
    </row>
    <row r="49" spans="1:17" x14ac:dyDescent="0.2">
      <c r="A49" s="30"/>
      <c r="C49" s="118"/>
      <c r="D49" s="119"/>
      <c r="E49" s="119"/>
      <c r="F49" s="119"/>
      <c r="G49" s="119"/>
      <c r="H49" s="120"/>
      <c r="K49" s="31"/>
      <c r="L49" s="31"/>
      <c r="M49" s="31"/>
      <c r="N49" s="31"/>
      <c r="O49" s="31"/>
      <c r="P49" s="31"/>
      <c r="Q49" s="34"/>
    </row>
    <row r="50" spans="1:17" x14ac:dyDescent="0.2">
      <c r="A50" s="30"/>
      <c r="C50" s="121"/>
      <c r="D50" s="122"/>
      <c r="E50" s="122"/>
      <c r="F50" s="122"/>
      <c r="G50" s="122"/>
      <c r="H50" s="123"/>
      <c r="K50" s="31"/>
      <c r="L50" s="31"/>
      <c r="M50" s="31"/>
      <c r="N50" s="31"/>
      <c r="O50" s="31"/>
      <c r="P50" s="31"/>
      <c r="Q50" s="34"/>
    </row>
    <row r="51" spans="1:17" x14ac:dyDescent="0.2">
      <c r="A51" s="30"/>
      <c r="B51" s="30"/>
      <c r="C51" s="30"/>
      <c r="D51" s="30"/>
      <c r="E51" s="30"/>
      <c r="H51" s="30"/>
      <c r="K51" s="31"/>
      <c r="L51" s="31"/>
      <c r="M51" s="31"/>
      <c r="N51" s="31"/>
      <c r="O51" s="31"/>
      <c r="P51" s="31"/>
      <c r="Q51" s="34"/>
    </row>
    <row r="52" spans="1:17" x14ac:dyDescent="0.2">
      <c r="A52" s="30"/>
      <c r="B52" s="30"/>
      <c r="C52" s="30"/>
      <c r="D52" s="30"/>
      <c r="E52" s="30"/>
      <c r="F52" s="30"/>
      <c r="G52" s="30"/>
      <c r="H52" s="30"/>
      <c r="K52" s="31"/>
      <c r="L52" s="31"/>
      <c r="M52" s="31"/>
      <c r="N52" s="31"/>
      <c r="O52" s="31"/>
      <c r="P52" s="31"/>
      <c r="Q52" s="34"/>
    </row>
    <row r="53" spans="1:17" x14ac:dyDescent="0.2">
      <c r="A53" s="30"/>
      <c r="B53" s="30"/>
      <c r="C53" s="30"/>
      <c r="D53" s="30"/>
      <c r="E53" s="30"/>
      <c r="F53" s="30"/>
      <c r="G53" s="30"/>
      <c r="H53" s="30"/>
      <c r="K53" s="31"/>
      <c r="L53" s="31"/>
      <c r="M53" s="31"/>
      <c r="N53" s="31"/>
      <c r="O53" s="31"/>
      <c r="P53" s="31"/>
      <c r="Q53" s="34"/>
    </row>
    <row r="54" spans="1:17" x14ac:dyDescent="0.2">
      <c r="A54" s="30"/>
      <c r="B54" s="30"/>
      <c r="C54" s="30"/>
      <c r="D54" s="30"/>
      <c r="E54" s="30"/>
      <c r="F54" s="30"/>
      <c r="G54" s="30"/>
      <c r="H54" s="30"/>
    </row>
  </sheetData>
  <mergeCells count="7">
    <mergeCell ref="C3:H5"/>
    <mergeCell ref="C33:G33"/>
    <mergeCell ref="C46:H50"/>
    <mergeCell ref="C42:H42"/>
    <mergeCell ref="C43:H43"/>
    <mergeCell ref="C44:H44"/>
    <mergeCell ref="C45:H45"/>
  </mergeCells>
  <conditionalFormatting sqref="H7:H33">
    <cfRule type="cellIs" dxfId="9" priority="1" operator="equal">
      <formula>0</formula>
    </cfRule>
  </conditionalFormatting>
  <printOptions horizontalCentered="1" verticalCentered="1"/>
  <pageMargins left="0.5" right="0.5" top="0.25" bottom="0.25" header="0.3" footer="0.3"/>
  <pageSetup scale="94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4097" r:id="rId4">
          <objectPr defaultSize="0" r:id="rId5">
            <anchor moveWithCells="1">
              <from>
                <xdr:col>0</xdr:col>
                <xdr:colOff>28575</xdr:colOff>
                <xdr:row>36</xdr:row>
                <xdr:rowOff>114300</xdr:rowOff>
              </from>
              <to>
                <xdr:col>11</xdr:col>
                <xdr:colOff>428625</xdr:colOff>
                <xdr:row>40</xdr:row>
                <xdr:rowOff>85725</xdr:rowOff>
              </to>
            </anchor>
          </objectPr>
        </oleObject>
      </mc:Choice>
      <mc:Fallback>
        <oleObject progId="Word.Document.12" shapeId="4097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54"/>
  <sheetViews>
    <sheetView showGridLines="0" zoomScaleNormal="100" zoomScaleSheetLayoutView="120" workbookViewId="0"/>
  </sheetViews>
  <sheetFormatPr defaultRowHeight="11.25" x14ac:dyDescent="0.2"/>
  <cols>
    <col min="1" max="2" width="9.140625" style="27"/>
    <col min="3" max="4" width="12.42578125" style="27" customWidth="1"/>
    <col min="5" max="5" width="9.140625" style="27"/>
    <col min="6" max="6" width="9.28515625" style="27" bestFit="1" customWidth="1"/>
    <col min="7" max="7" width="9.42578125" style="27" bestFit="1" customWidth="1"/>
    <col min="8" max="8" width="11.28515625" style="27" customWidth="1"/>
    <col min="9" max="16384" width="9.140625" style="27"/>
  </cols>
  <sheetData>
    <row r="2" spans="1:11" ht="12" thickBot="1" x14ac:dyDescent="0.25"/>
    <row r="3" spans="1:11" x14ac:dyDescent="0.2">
      <c r="C3" s="97" t="s">
        <v>31</v>
      </c>
      <c r="D3" s="98"/>
      <c r="E3" s="98"/>
      <c r="F3" s="98"/>
      <c r="G3" s="98"/>
      <c r="H3" s="108"/>
    </row>
    <row r="4" spans="1:11" x14ac:dyDescent="0.2">
      <c r="C4" s="99"/>
      <c r="D4" s="100"/>
      <c r="E4" s="100"/>
      <c r="F4" s="100"/>
      <c r="G4" s="100"/>
      <c r="H4" s="109"/>
    </row>
    <row r="5" spans="1:11" ht="12" thickBot="1" x14ac:dyDescent="0.25">
      <c r="C5" s="101"/>
      <c r="D5" s="102"/>
      <c r="E5" s="102"/>
      <c r="F5" s="102"/>
      <c r="G5" s="102"/>
      <c r="H5" s="110"/>
    </row>
    <row r="6" spans="1:11" ht="12" thickBot="1" x14ac:dyDescent="0.25">
      <c r="C6" s="28" t="s">
        <v>40</v>
      </c>
      <c r="D6" s="28" t="s">
        <v>41</v>
      </c>
      <c r="E6" s="28" t="s">
        <v>27</v>
      </c>
      <c r="F6" s="28" t="s">
        <v>0</v>
      </c>
      <c r="G6" s="28" t="s">
        <v>32</v>
      </c>
      <c r="H6" s="29" t="s">
        <v>4</v>
      </c>
    </row>
    <row r="7" spans="1:11" ht="11.25" customHeight="1" x14ac:dyDescent="0.2">
      <c r="A7" s="30"/>
      <c r="B7" s="30"/>
      <c r="C7" s="81"/>
      <c r="D7" s="82"/>
      <c r="E7" s="9"/>
      <c r="F7" s="1"/>
      <c r="G7" s="75"/>
      <c r="H7" s="48">
        <f>IF(ISBLANK(G7),0,ROUND((((D7-C7)*E7*(F7/12))/27)*G7,2))</f>
        <v>0</v>
      </c>
    </row>
    <row r="8" spans="1:11" ht="11.25" customHeight="1" x14ac:dyDescent="0.2">
      <c r="A8" s="30"/>
      <c r="B8" s="30"/>
      <c r="C8" s="83"/>
      <c r="D8" s="84"/>
      <c r="E8" s="10"/>
      <c r="F8" s="5"/>
      <c r="G8" s="76"/>
      <c r="H8" s="48">
        <f t="shared" ref="H7:H32" si="0">IF(ISBLANK(G8),0,((((D8-C8)*E8*(F8/12))/27)*G8))</f>
        <v>0</v>
      </c>
    </row>
    <row r="9" spans="1:11" ht="12" customHeight="1" x14ac:dyDescent="0.2">
      <c r="A9" s="30"/>
      <c r="B9" s="30"/>
      <c r="C9" s="83"/>
      <c r="D9" s="84"/>
      <c r="E9" s="10"/>
      <c r="F9" s="5"/>
      <c r="G9" s="76"/>
      <c r="H9" s="48">
        <f t="shared" si="0"/>
        <v>0</v>
      </c>
    </row>
    <row r="10" spans="1:11" x14ac:dyDescent="0.2">
      <c r="A10" s="30"/>
      <c r="B10" s="30"/>
      <c r="C10" s="83"/>
      <c r="D10" s="84"/>
      <c r="E10" s="10"/>
      <c r="F10" s="5"/>
      <c r="G10" s="76"/>
      <c r="H10" s="48">
        <f t="shared" si="0"/>
        <v>0</v>
      </c>
    </row>
    <row r="11" spans="1:11" x14ac:dyDescent="0.2">
      <c r="A11" s="30"/>
      <c r="B11" s="30"/>
      <c r="C11" s="83"/>
      <c r="D11" s="84"/>
      <c r="E11" s="10"/>
      <c r="F11" s="5"/>
      <c r="G11" s="76"/>
      <c r="H11" s="48">
        <f t="shared" si="0"/>
        <v>0</v>
      </c>
      <c r="K11" s="31"/>
    </row>
    <row r="12" spans="1:11" x14ac:dyDescent="0.2">
      <c r="A12" s="30"/>
      <c r="B12" s="30"/>
      <c r="C12" s="83"/>
      <c r="D12" s="84"/>
      <c r="E12" s="10"/>
      <c r="F12" s="5"/>
      <c r="G12" s="76"/>
      <c r="H12" s="48">
        <f t="shared" si="0"/>
        <v>0</v>
      </c>
      <c r="K12" s="31"/>
    </row>
    <row r="13" spans="1:11" x14ac:dyDescent="0.2">
      <c r="A13" s="30"/>
      <c r="B13" s="30"/>
      <c r="C13" s="85"/>
      <c r="D13" s="84"/>
      <c r="E13" s="10"/>
      <c r="F13" s="5"/>
      <c r="G13" s="76"/>
      <c r="H13" s="48">
        <f t="shared" si="0"/>
        <v>0</v>
      </c>
      <c r="K13" s="31"/>
    </row>
    <row r="14" spans="1:11" x14ac:dyDescent="0.2">
      <c r="A14" s="30"/>
      <c r="B14" s="30"/>
      <c r="C14" s="83"/>
      <c r="D14" s="84"/>
      <c r="E14" s="10"/>
      <c r="F14" s="5"/>
      <c r="G14" s="76"/>
      <c r="H14" s="48">
        <f t="shared" si="0"/>
        <v>0</v>
      </c>
      <c r="K14" s="31"/>
    </row>
    <row r="15" spans="1:11" x14ac:dyDescent="0.2">
      <c r="A15" s="30"/>
      <c r="B15" s="30"/>
      <c r="C15" s="83"/>
      <c r="D15" s="84"/>
      <c r="E15" s="10"/>
      <c r="F15" s="5"/>
      <c r="G15" s="76"/>
      <c r="H15" s="48">
        <f t="shared" si="0"/>
        <v>0</v>
      </c>
      <c r="K15" s="31"/>
    </row>
    <row r="16" spans="1:11" x14ac:dyDescent="0.2">
      <c r="A16" s="30"/>
      <c r="B16" s="30"/>
      <c r="C16" s="85"/>
      <c r="D16" s="84"/>
      <c r="E16" s="10"/>
      <c r="F16" s="5"/>
      <c r="G16" s="76"/>
      <c r="H16" s="48">
        <f t="shared" si="0"/>
        <v>0</v>
      </c>
      <c r="K16" s="31"/>
    </row>
    <row r="17" spans="1:11" ht="11.25" customHeight="1" x14ac:dyDescent="0.2">
      <c r="A17" s="30"/>
      <c r="B17" s="30"/>
      <c r="C17" s="83"/>
      <c r="D17" s="84"/>
      <c r="E17" s="10"/>
      <c r="F17" s="5"/>
      <c r="G17" s="76"/>
      <c r="H17" s="48">
        <f t="shared" si="0"/>
        <v>0</v>
      </c>
      <c r="K17" s="31"/>
    </row>
    <row r="18" spans="1:11" x14ac:dyDescent="0.2">
      <c r="A18" s="30"/>
      <c r="B18" s="30"/>
      <c r="C18" s="83"/>
      <c r="D18" s="84"/>
      <c r="E18" s="10"/>
      <c r="F18" s="5"/>
      <c r="G18" s="76"/>
      <c r="H18" s="48">
        <f t="shared" si="0"/>
        <v>0</v>
      </c>
      <c r="K18" s="31"/>
    </row>
    <row r="19" spans="1:11" x14ac:dyDescent="0.2">
      <c r="A19" s="30"/>
      <c r="B19" s="30"/>
      <c r="C19" s="85"/>
      <c r="D19" s="84"/>
      <c r="E19" s="10"/>
      <c r="F19" s="5"/>
      <c r="G19" s="76"/>
      <c r="H19" s="48">
        <f t="shared" si="0"/>
        <v>0</v>
      </c>
      <c r="K19" s="31"/>
    </row>
    <row r="20" spans="1:11" x14ac:dyDescent="0.2">
      <c r="A20" s="30"/>
      <c r="B20" s="30"/>
      <c r="C20" s="83"/>
      <c r="D20" s="84"/>
      <c r="E20" s="10"/>
      <c r="F20" s="5"/>
      <c r="G20" s="76"/>
      <c r="H20" s="48">
        <f t="shared" si="0"/>
        <v>0</v>
      </c>
      <c r="K20" s="31"/>
    </row>
    <row r="21" spans="1:11" x14ac:dyDescent="0.2">
      <c r="A21" s="30"/>
      <c r="B21" s="30"/>
      <c r="C21" s="83"/>
      <c r="D21" s="84"/>
      <c r="E21" s="10"/>
      <c r="F21" s="5"/>
      <c r="G21" s="76"/>
      <c r="H21" s="48">
        <f t="shared" si="0"/>
        <v>0</v>
      </c>
      <c r="K21" s="31"/>
    </row>
    <row r="22" spans="1:11" x14ac:dyDescent="0.2">
      <c r="A22" s="30"/>
      <c r="B22" s="30"/>
      <c r="C22" s="85"/>
      <c r="D22" s="84"/>
      <c r="E22" s="10"/>
      <c r="F22" s="5"/>
      <c r="G22" s="76"/>
      <c r="H22" s="48">
        <f t="shared" si="0"/>
        <v>0</v>
      </c>
      <c r="K22" s="31"/>
    </row>
    <row r="23" spans="1:11" x14ac:dyDescent="0.2">
      <c r="A23" s="30"/>
      <c r="B23" s="30"/>
      <c r="C23" s="83"/>
      <c r="D23" s="84"/>
      <c r="E23" s="10"/>
      <c r="F23" s="5"/>
      <c r="G23" s="76"/>
      <c r="H23" s="48">
        <f t="shared" si="0"/>
        <v>0</v>
      </c>
      <c r="K23" s="31"/>
    </row>
    <row r="24" spans="1:11" x14ac:dyDescent="0.2">
      <c r="A24" s="30"/>
      <c r="B24" s="30"/>
      <c r="C24" s="83"/>
      <c r="D24" s="84"/>
      <c r="E24" s="10"/>
      <c r="F24" s="5"/>
      <c r="G24" s="76"/>
      <c r="H24" s="48">
        <f t="shared" si="0"/>
        <v>0</v>
      </c>
      <c r="K24" s="31"/>
    </row>
    <row r="25" spans="1:11" x14ac:dyDescent="0.2">
      <c r="A25" s="30"/>
      <c r="B25" s="30"/>
      <c r="C25" s="85"/>
      <c r="D25" s="84"/>
      <c r="E25" s="10"/>
      <c r="F25" s="5"/>
      <c r="G25" s="76"/>
      <c r="H25" s="48">
        <f t="shared" si="0"/>
        <v>0</v>
      </c>
      <c r="K25" s="31"/>
    </row>
    <row r="26" spans="1:11" x14ac:dyDescent="0.2">
      <c r="A26" s="30"/>
      <c r="B26" s="30"/>
      <c r="C26" s="83"/>
      <c r="D26" s="84"/>
      <c r="E26" s="10"/>
      <c r="F26" s="5"/>
      <c r="G26" s="76"/>
      <c r="H26" s="48">
        <f t="shared" si="0"/>
        <v>0</v>
      </c>
      <c r="K26" s="31"/>
    </row>
    <row r="27" spans="1:11" x14ac:dyDescent="0.2">
      <c r="A27" s="30"/>
      <c r="B27" s="30"/>
      <c r="C27" s="83"/>
      <c r="D27" s="84"/>
      <c r="E27" s="10"/>
      <c r="F27" s="5"/>
      <c r="G27" s="77"/>
      <c r="H27" s="48">
        <f t="shared" si="0"/>
        <v>0</v>
      </c>
      <c r="K27" s="31"/>
    </row>
    <row r="28" spans="1:11" x14ac:dyDescent="0.2">
      <c r="A28" s="30"/>
      <c r="B28" s="30"/>
      <c r="C28" s="85"/>
      <c r="D28" s="84"/>
      <c r="E28" s="10"/>
      <c r="F28" s="5"/>
      <c r="G28" s="77"/>
      <c r="H28" s="48">
        <f t="shared" si="0"/>
        <v>0</v>
      </c>
      <c r="K28" s="31"/>
    </row>
    <row r="29" spans="1:11" x14ac:dyDescent="0.2">
      <c r="A29" s="30"/>
      <c r="B29" s="30"/>
      <c r="C29" s="83"/>
      <c r="D29" s="84"/>
      <c r="E29" s="10"/>
      <c r="F29" s="5"/>
      <c r="G29" s="77"/>
      <c r="H29" s="48">
        <f t="shared" si="0"/>
        <v>0</v>
      </c>
      <c r="K29" s="31"/>
    </row>
    <row r="30" spans="1:11" x14ac:dyDescent="0.2">
      <c r="A30" s="30"/>
      <c r="B30" s="30"/>
      <c r="C30" s="83"/>
      <c r="D30" s="84"/>
      <c r="E30" s="10"/>
      <c r="F30" s="5"/>
      <c r="G30" s="77"/>
      <c r="H30" s="48">
        <f t="shared" si="0"/>
        <v>0</v>
      </c>
      <c r="K30" s="31"/>
    </row>
    <row r="31" spans="1:11" x14ac:dyDescent="0.2">
      <c r="A31" s="30"/>
      <c r="B31" s="30"/>
      <c r="C31" s="85"/>
      <c r="D31" s="84"/>
      <c r="E31" s="57"/>
      <c r="F31" s="68"/>
      <c r="G31" s="77"/>
      <c r="H31" s="48">
        <f t="shared" si="0"/>
        <v>0</v>
      </c>
      <c r="K31" s="31"/>
    </row>
    <row r="32" spans="1:11" ht="12" thickBot="1" x14ac:dyDescent="0.25">
      <c r="A32" s="30"/>
      <c r="B32" s="30"/>
      <c r="C32" s="83"/>
      <c r="D32" s="84"/>
      <c r="E32" s="59"/>
      <c r="F32" s="49"/>
      <c r="G32" s="75"/>
      <c r="H32" s="48">
        <f t="shared" si="0"/>
        <v>0</v>
      </c>
      <c r="K32" s="31"/>
    </row>
    <row r="33" spans="1:14" ht="12" thickBot="1" x14ac:dyDescent="0.25">
      <c r="A33" s="30"/>
      <c r="B33" s="30"/>
      <c r="C33" s="103" t="s">
        <v>10</v>
      </c>
      <c r="D33" s="104"/>
      <c r="E33" s="104"/>
      <c r="F33" s="104"/>
      <c r="G33" s="104"/>
      <c r="H33" s="32" t="str">
        <f>IF(SUM(H7:H32)=0," ",CONCATENATE(MROUND(SUM(H7:H32),0.01)," ","Tons"))</f>
        <v xml:space="preserve"> </v>
      </c>
      <c r="K33" s="31"/>
    </row>
    <row r="34" spans="1:14" x14ac:dyDescent="0.2">
      <c r="A34" s="30"/>
      <c r="B34" s="30"/>
      <c r="C34" s="30"/>
      <c r="D34" s="30"/>
      <c r="E34" s="30"/>
      <c r="F34" s="30"/>
      <c r="G34" s="30"/>
      <c r="H34" s="30"/>
      <c r="K34" s="31"/>
    </row>
    <row r="35" spans="1:14" x14ac:dyDescent="0.2">
      <c r="A35" s="30"/>
      <c r="B35" s="30"/>
      <c r="C35" s="30" t="s">
        <v>38</v>
      </c>
      <c r="D35" s="30"/>
      <c r="E35" s="30"/>
      <c r="F35" s="30"/>
      <c r="G35" s="30"/>
      <c r="H35" s="30"/>
      <c r="K35" s="31"/>
    </row>
    <row r="36" spans="1:14" x14ac:dyDescent="0.2">
      <c r="A36" s="30"/>
      <c r="B36" s="30"/>
      <c r="C36" s="30" t="s">
        <v>39</v>
      </c>
      <c r="D36" s="30"/>
      <c r="E36" s="30"/>
      <c r="F36" s="30"/>
      <c r="G36" s="30"/>
      <c r="H36" s="30"/>
      <c r="K36" s="31"/>
    </row>
    <row r="37" spans="1:14" x14ac:dyDescent="0.2">
      <c r="A37" s="30"/>
      <c r="B37" s="30"/>
      <c r="C37" s="30"/>
      <c r="D37" s="30"/>
      <c r="E37" s="30"/>
      <c r="F37" s="30"/>
      <c r="G37" s="30"/>
      <c r="H37" s="30"/>
      <c r="K37" s="31"/>
    </row>
    <row r="38" spans="1:14" x14ac:dyDescent="0.2">
      <c r="A38" s="30"/>
      <c r="B38" s="30"/>
      <c r="K38" s="31"/>
    </row>
    <row r="39" spans="1:14" x14ac:dyDescent="0.2">
      <c r="A39" s="30"/>
      <c r="K39" s="31"/>
    </row>
    <row r="40" spans="1:14" x14ac:dyDescent="0.2">
      <c r="A40" s="30"/>
      <c r="K40" s="31"/>
    </row>
    <row r="41" spans="1:14" x14ac:dyDescent="0.2">
      <c r="A41" s="30"/>
      <c r="B41" s="30"/>
      <c r="K41" s="31"/>
    </row>
    <row r="42" spans="1:14" ht="15.75" x14ac:dyDescent="0.25">
      <c r="A42" s="30"/>
      <c r="B42" s="33" t="s">
        <v>6</v>
      </c>
      <c r="C42" s="111"/>
      <c r="D42" s="111"/>
      <c r="E42" s="111"/>
      <c r="F42" s="111"/>
      <c r="G42" s="111"/>
      <c r="H42" s="111"/>
      <c r="K42" s="31"/>
    </row>
    <row r="43" spans="1:14" ht="15.75" x14ac:dyDescent="0.25">
      <c r="A43" s="30"/>
      <c r="B43" s="33" t="s">
        <v>7</v>
      </c>
      <c r="C43" s="107"/>
      <c r="D43" s="107"/>
      <c r="E43" s="107"/>
      <c r="F43" s="107"/>
      <c r="G43" s="107"/>
      <c r="H43" s="107"/>
      <c r="K43" s="31"/>
    </row>
    <row r="44" spans="1:14" ht="15.75" x14ac:dyDescent="0.25">
      <c r="A44" s="30"/>
      <c r="B44" s="33" t="s">
        <v>8</v>
      </c>
      <c r="C44" s="107"/>
      <c r="D44" s="107"/>
      <c r="E44" s="107"/>
      <c r="F44" s="107"/>
      <c r="G44" s="107"/>
      <c r="H44" s="107"/>
      <c r="K44" s="31"/>
    </row>
    <row r="45" spans="1:14" ht="15.75" x14ac:dyDescent="0.25">
      <c r="A45" s="30"/>
      <c r="B45" s="33" t="s">
        <v>9</v>
      </c>
      <c r="C45" s="107"/>
      <c r="D45" s="107"/>
      <c r="E45" s="107"/>
      <c r="F45" s="107"/>
      <c r="G45" s="107"/>
      <c r="H45" s="107"/>
      <c r="K45" s="31"/>
    </row>
    <row r="46" spans="1:14" ht="15.75" x14ac:dyDescent="0.25">
      <c r="A46" s="30"/>
      <c r="B46" s="33" t="s">
        <v>37</v>
      </c>
      <c r="C46" s="115"/>
      <c r="D46" s="116"/>
      <c r="E46" s="116"/>
      <c r="F46" s="116"/>
      <c r="G46" s="116"/>
      <c r="H46" s="117"/>
      <c r="K46" s="31"/>
    </row>
    <row r="47" spans="1:14" x14ac:dyDescent="0.2">
      <c r="A47" s="30"/>
      <c r="B47" s="30"/>
      <c r="C47" s="118"/>
      <c r="D47" s="119"/>
      <c r="E47" s="119"/>
      <c r="F47" s="119"/>
      <c r="G47" s="119"/>
      <c r="H47" s="120"/>
      <c r="K47" s="31"/>
    </row>
    <row r="48" spans="1:14" x14ac:dyDescent="0.2">
      <c r="A48" s="30"/>
      <c r="B48" s="30"/>
      <c r="C48" s="118"/>
      <c r="D48" s="119"/>
      <c r="E48" s="119"/>
      <c r="F48" s="119"/>
      <c r="G48" s="119"/>
      <c r="H48" s="120"/>
      <c r="K48" s="31"/>
      <c r="L48" s="31"/>
      <c r="M48" s="31"/>
      <c r="N48" s="31"/>
    </row>
    <row r="49" spans="1:17" x14ac:dyDescent="0.2">
      <c r="A49" s="30"/>
      <c r="C49" s="118"/>
      <c r="D49" s="119"/>
      <c r="E49" s="119"/>
      <c r="F49" s="119"/>
      <c r="G49" s="119"/>
      <c r="H49" s="120"/>
      <c r="K49" s="31"/>
      <c r="L49" s="31"/>
      <c r="M49" s="31"/>
      <c r="N49" s="31"/>
      <c r="O49" s="31"/>
      <c r="P49" s="31"/>
      <c r="Q49" s="34"/>
    </row>
    <row r="50" spans="1:17" x14ac:dyDescent="0.2">
      <c r="A50" s="30"/>
      <c r="C50" s="121"/>
      <c r="D50" s="122"/>
      <c r="E50" s="122"/>
      <c r="F50" s="122"/>
      <c r="G50" s="122"/>
      <c r="H50" s="123"/>
      <c r="K50" s="31"/>
      <c r="L50" s="31"/>
      <c r="M50" s="31"/>
      <c r="N50" s="31"/>
      <c r="O50" s="31"/>
      <c r="P50" s="31"/>
      <c r="Q50" s="34"/>
    </row>
    <row r="51" spans="1:17" x14ac:dyDescent="0.2">
      <c r="A51" s="30"/>
      <c r="B51" s="30"/>
      <c r="C51" s="30"/>
      <c r="D51" s="30"/>
      <c r="E51" s="30"/>
      <c r="H51" s="30"/>
      <c r="K51" s="31"/>
      <c r="L51" s="31"/>
      <c r="M51" s="31"/>
      <c r="N51" s="31"/>
      <c r="O51" s="31"/>
      <c r="P51" s="31"/>
      <c r="Q51" s="34"/>
    </row>
    <row r="52" spans="1:17" x14ac:dyDescent="0.2">
      <c r="A52" s="30"/>
      <c r="B52" s="30"/>
      <c r="C52" s="30"/>
      <c r="D52" s="30"/>
      <c r="E52" s="30"/>
      <c r="F52" s="30"/>
      <c r="G52" s="30"/>
      <c r="H52" s="30"/>
      <c r="K52" s="31"/>
      <c r="L52" s="31"/>
      <c r="M52" s="31"/>
      <c r="N52" s="31"/>
      <c r="O52" s="31"/>
      <c r="P52" s="31"/>
      <c r="Q52" s="34"/>
    </row>
    <row r="53" spans="1:17" x14ac:dyDescent="0.2">
      <c r="A53" s="30"/>
      <c r="B53" s="30"/>
      <c r="C53" s="30"/>
      <c r="D53" s="30"/>
      <c r="E53" s="30"/>
      <c r="F53" s="30"/>
      <c r="G53" s="30"/>
      <c r="H53" s="30"/>
      <c r="K53" s="31"/>
      <c r="L53" s="31"/>
      <c r="M53" s="31"/>
      <c r="N53" s="31"/>
      <c r="O53" s="31"/>
      <c r="P53" s="31"/>
      <c r="Q53" s="34"/>
    </row>
    <row r="54" spans="1:17" x14ac:dyDescent="0.2">
      <c r="A54" s="30"/>
      <c r="B54" s="30"/>
      <c r="C54" s="30"/>
      <c r="D54" s="30"/>
      <c r="E54" s="30"/>
      <c r="F54" s="30"/>
      <c r="G54" s="30"/>
      <c r="H54" s="30"/>
    </row>
  </sheetData>
  <mergeCells count="7">
    <mergeCell ref="C46:H50"/>
    <mergeCell ref="C3:H5"/>
    <mergeCell ref="C33:G33"/>
    <mergeCell ref="C42:H42"/>
    <mergeCell ref="C43:H43"/>
    <mergeCell ref="C44:H44"/>
    <mergeCell ref="C45:H45"/>
  </mergeCells>
  <conditionalFormatting sqref="H7:H33">
    <cfRule type="cellIs" dxfId="8" priority="1" operator="equal">
      <formula>0</formula>
    </cfRule>
  </conditionalFormatting>
  <printOptions horizontalCentered="1" verticalCentered="1"/>
  <pageMargins left="0.5" right="0.5" top="0.25" bottom="0.25" header="0.3" footer="0.3"/>
  <pageSetup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FC511692AB8C418577367E323B6934" ma:contentTypeVersion="18" ma:contentTypeDescription="Create a new document." ma:contentTypeScope="" ma:versionID="5ac354aa90be33f148d1d7e81ced2eaa">
  <xsd:schema xmlns:xsd="http://www.w3.org/2001/XMLSchema" xmlns:xs="http://www.w3.org/2001/XMLSchema" xmlns:p="http://schemas.microsoft.com/office/2006/metadata/properties" xmlns:ns2="0839112a-efb3-470f-ab93-1864974644a7" xmlns:ns3="56963302-5c31-401d-a271-72bffc9469c9" targetNamespace="http://schemas.microsoft.com/office/2006/metadata/properties" ma:root="true" ma:fieldsID="a0698138234fa957e99927ef59f7ada7" ns2:_="" ns3:_="">
    <xsd:import namespace="0839112a-efb3-470f-ab93-1864974644a7"/>
    <xsd:import namespace="56963302-5c31-401d-a271-72bffc9469c9"/>
    <xsd:element name="properties">
      <xsd:complexType>
        <xsd:sequence>
          <xsd:element name="documentManagement">
            <xsd:complexType>
              <xsd:all>
                <xsd:element ref="ns2:Archived_x0020_Version_x0020_History" minOccurs="0"/>
                <xsd:element ref="ns2:AWP_x0020_5_x002e_02_x0020_Check" minOccurs="0"/>
                <xsd:element ref="ns2:Moved_x0020_to_x0020_EPG" minOccurs="0"/>
                <xsd:element ref="ns2:QRG" minOccurs="0"/>
                <xsd:element ref="ns2:Review_x0020_Complete" minOccurs="0"/>
                <xsd:element ref="ns2:FormCategor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39112a-efb3-470f-ab93-1864974644a7" elementFormDefault="qualified">
    <xsd:import namespace="http://schemas.microsoft.com/office/2006/documentManagement/types"/>
    <xsd:import namespace="http://schemas.microsoft.com/office/infopath/2007/PartnerControls"/>
    <xsd:element name="Archived_x0020_Version_x0020_History" ma:index="2" nillable="true" ma:displayName="Archived Version History" ma:format="Hyperlink" ma:internalName="Archived_x0020_Version_x0020_History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WP_x0020_5_x002e_02_x0020_Check" ma:index="3" nillable="true" ma:displayName="AWP 5.02 Check" ma:default="0" ma:description="QRG was opened and updated with any changes in AWP 5.02" ma:internalName="AWP_x0020_5_x002e_02_x0020_Check">
      <xsd:simpleType>
        <xsd:restriction base="dms:Boolean"/>
      </xsd:simpleType>
    </xsd:element>
    <xsd:element name="Moved_x0020_to_x0020_EPG" ma:index="4" nillable="true" ma:displayName="Moved to EPG" ma:default="0" ma:internalName="Moved_x0020_to_x0020_EPG">
      <xsd:simpleType>
        <xsd:restriction base="dms:Boolean"/>
      </xsd:simpleType>
    </xsd:element>
    <xsd:element name="QRG" ma:index="5" nillable="true" ma:displayName="QRG" ma:default="0" ma:internalName="QRG">
      <xsd:simpleType>
        <xsd:restriction base="dms:Boolean"/>
      </xsd:simpleType>
    </xsd:element>
    <xsd:element name="Review_x0020_Complete" ma:index="6" nillable="true" ma:displayName="Review Complete" ma:default="0" ma:internalName="Review_x0020_Complete">
      <xsd:simpleType>
        <xsd:restriction base="dms:Boolean"/>
      </xsd:simpleType>
    </xsd:element>
    <xsd:element name="FormCategory" ma:index="7" nillable="true" ma:displayName="Form Category" ma:internalName="FormCategory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4e9f005-b5d5-426d-ad25-f47e055fb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63302-5c31-401d-a271-72bffc9469c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bb476b2-9eab-4b2a-ba28-e4201fcd8718}" ma:internalName="TaxCatchAll" ma:showField="CatchAllData" ma:web="56963302-5c31-401d-a271-72bffc9469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Category xmlns="0839112a-efb3-470f-ab93-1864974644a7" xsi:nil="true"/>
    <Moved_x0020_to_x0020_EPG xmlns="0839112a-efb3-470f-ab93-1864974644a7">false</Moved_x0020_to_x0020_EPG>
    <QRG xmlns="0839112a-efb3-470f-ab93-1864974644a7">false</QRG>
    <AWP_x0020_5_x002e_02_x0020_Check xmlns="0839112a-efb3-470f-ab93-1864974644a7">false</AWP_x0020_5_x002e_02_x0020_Check>
    <Review_x0020_Complete xmlns="0839112a-efb3-470f-ab93-1864974644a7">false</Review_x0020_Complete>
    <lcf76f155ced4ddcb4097134ff3c332f xmlns="0839112a-efb3-470f-ab93-1864974644a7">
      <Terms xmlns="http://schemas.microsoft.com/office/infopath/2007/PartnerControls"/>
    </lcf76f155ced4ddcb4097134ff3c332f>
    <TaxCatchAll xmlns="56963302-5c31-401d-a271-72bffc9469c9" xsi:nil="true"/>
    <Archived_x0020_Version_x0020_History xmlns="0839112a-efb3-470f-ab93-1864974644a7">
      <Url xsi:nil="true"/>
      <Description xsi:nil="true"/>
    </Archived_x0020_Version_x0020_History>
  </documentManagement>
</p:properties>
</file>

<file path=customXml/itemProps1.xml><?xml version="1.0" encoding="utf-8"?>
<ds:datastoreItem xmlns:ds="http://schemas.openxmlformats.org/officeDocument/2006/customXml" ds:itemID="{74E5B049-7E49-499B-BAF1-8D4FCF4562BA}"/>
</file>

<file path=customXml/itemProps2.xml><?xml version="1.0" encoding="utf-8"?>
<ds:datastoreItem xmlns:ds="http://schemas.openxmlformats.org/officeDocument/2006/customXml" ds:itemID="{8A7E052E-02DA-438B-98B3-17DF8F3B7C5E}"/>
</file>

<file path=customXml/itemProps3.xml><?xml version="1.0" encoding="utf-8"?>
<ds:datastoreItem xmlns:ds="http://schemas.openxmlformats.org/officeDocument/2006/customXml" ds:itemID="{BB66E55C-F46E-4076-9E55-ACA51C446F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Length</vt:lpstr>
      <vt:lpstr>Log Miles</vt:lpstr>
      <vt:lpstr>Station</vt:lpstr>
      <vt:lpstr>SY</vt:lpstr>
      <vt:lpstr>Plan Factor(Log Mile)</vt:lpstr>
      <vt:lpstr>Plan Factor(Stations)</vt:lpstr>
      <vt:lpstr>Length!Print_Area</vt:lpstr>
      <vt:lpstr>'Log Miles'!Print_Area</vt:lpstr>
      <vt:lpstr>'Plan Factor(Log Mile)'!Print_Area</vt:lpstr>
      <vt:lpstr>'Plan Factor(Stations)'!Print_Area</vt:lpstr>
      <vt:lpstr>Station!Print_Area</vt:lpstr>
      <vt:lpstr>SY!Print_Area</vt:lpstr>
    </vt:vector>
  </TitlesOfParts>
  <Company>MoDOT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James Pflum</dc:creator>
  <cp:lastModifiedBy>James J. Pflum</cp:lastModifiedBy>
  <cp:lastPrinted>2014-10-28T13:51:27Z</cp:lastPrinted>
  <dcterms:created xsi:type="dcterms:W3CDTF">2010-10-07T13:46:47Z</dcterms:created>
  <dcterms:modified xsi:type="dcterms:W3CDTF">2015-12-22T14:34:52Z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0x010100F9FC511692AB8C418577367E323B6934</vt:lpwstr>
  </property>
  <property fmtid="{D5CDD505-2E9C-101B-9397-08002B2CF9AE}" pid="3" name="Order">
    <vt:r8>800</vt:r8>
  </property>
  <property fmtid="{D5CDD505-2E9C-101B-9397-08002B2CF9AE}" pid="4" name="_ExtendedDescription">
    <vt:lpwstr/>
  </property>
</Properties>
</file>